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4\Accounting\6.Jun-24\Draft งบการเงิน\งบการเงิน\Convert File Q2-67\"/>
    </mc:Choice>
  </mc:AlternateContent>
  <bookViews>
    <workbookView xWindow="-120" yWindow="-120" windowWidth="29040" windowHeight="15720" tabRatio="838"/>
  </bookViews>
  <sheets>
    <sheet name="งบฐานะการเงิน" sheetId="1" r:id="rId1"/>
    <sheet name="งบกำไรขาดทุนเบ็ดเสร็จ" sheetId="9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10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4" hidden="1">{"'Model'!$A$1:$N$53"}</definedName>
    <definedName name="aa" localSheetId="1" hidden="1">{"'Model'!$A$1:$N$53"}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4" hidden="1">{"'Model'!$A$1:$N$53"}</definedName>
    <definedName name="aoe" localSheetId="1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4" hidden="1">{"'Model'!$A$1:$N$53"}</definedName>
    <definedName name="bea" localSheetId="1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4" hidden="1">{"'Model'!$A$1:$N$53"}</definedName>
    <definedName name="beau" localSheetId="1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4" hidden="1">{"'Model'!$A$1:$N$53"}</definedName>
    <definedName name="h" localSheetId="1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4" hidden="1">{"'Eng (page2)'!$A$1:$D$52"}</definedName>
    <definedName name="HTML_Control" localSheetId="1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 hidden="1">{"'Model'!$A$1:$N$53"}</definedName>
    <definedName name="I" localSheetId="1" hidden="1">{"'Model'!$A$1:$N$53"}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4" hidden="1">{"'Model'!$A$1:$N$53"}</definedName>
    <definedName name="mmkj" localSheetId="1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4" hidden="1">{"'Model'!$A$1:$N$53"}</definedName>
    <definedName name="n" localSheetId="1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4" hidden="1">{"'Model'!$A$1:$N$53"}</definedName>
    <definedName name="new" localSheetId="1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4">งบกระแสเงินสด!$A$1:$M$89</definedName>
    <definedName name="_xlnm.Print_Area" localSheetId="1">งบกำไรขาดทุนเบ็ดเสร็จ!$A$1:$L$134</definedName>
    <definedName name="_xlnm.Print_Area" localSheetId="0">งบฐานะการเงิน!$A$1:$L$106</definedName>
    <definedName name="_xlnm.Print_Area" localSheetId="2">ส่วนของผู้ถือหุ้น!$A$1:$T$30</definedName>
    <definedName name="_xlnm.Print_Area" localSheetId="3">'ส่วนของผู้ถือหุ้น (ต่อ)'!$A$1:$P$30</definedName>
    <definedName name="q" localSheetId="4" hidden="1">{"'Model'!$A$1:$N$53"}</definedName>
    <definedName name="q" localSheetId="1" hidden="1">{"'Model'!$A$1:$N$53"}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4" hidden="1">{"'Model'!$A$1:$N$53"}</definedName>
    <definedName name="s" localSheetId="1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4" hidden="1">{"'Model'!$A$1:$N$53"}</definedName>
    <definedName name="tun" localSheetId="1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4" hidden="1">{"'Model'!$A$1:$N$53"}</definedName>
    <definedName name="u" localSheetId="1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4" hidden="1">{"'Model'!$A$1:$N$53"}</definedName>
    <definedName name="v" localSheetId="1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4" hidden="1">{"'Model'!$A$1:$N$53"}</definedName>
    <definedName name="y" localSheetId="1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9" l="1"/>
  <c r="N91" i="9"/>
  <c r="O91" i="9"/>
  <c r="P91" i="9"/>
  <c r="Q91" i="9"/>
  <c r="R91" i="9"/>
  <c r="S91" i="9"/>
  <c r="M91" i="9"/>
  <c r="O25" i="9"/>
  <c r="Q25" i="9"/>
  <c r="S25" i="9"/>
  <c r="M25" i="9"/>
  <c r="T65" i="10" l="1"/>
  <c r="R65" i="10"/>
  <c r="P65" i="10"/>
  <c r="N65" i="10"/>
  <c r="J59" i="1" l="1"/>
  <c r="N44" i="10" l="1"/>
  <c r="T44" i="10"/>
  <c r="P44" i="10"/>
  <c r="T79" i="10"/>
  <c r="R79" i="10"/>
  <c r="P79" i="10"/>
  <c r="N79" i="10"/>
  <c r="T77" i="10"/>
  <c r="R77" i="10"/>
  <c r="P77" i="10"/>
  <c r="N77" i="10"/>
  <c r="T76" i="10"/>
  <c r="R76" i="10"/>
  <c r="P76" i="10"/>
  <c r="N76" i="10"/>
  <c r="R44" i="10"/>
  <c r="T41" i="10"/>
  <c r="R41" i="10"/>
  <c r="P41" i="10"/>
  <c r="N41" i="10"/>
  <c r="T27" i="10"/>
  <c r="R27" i="10"/>
  <c r="P27" i="10"/>
  <c r="N27" i="10"/>
  <c r="M32" i="9"/>
  <c r="Q19" i="9"/>
  <c r="M19" i="9"/>
  <c r="M14" i="9"/>
  <c r="O120" i="9"/>
  <c r="M120" i="9"/>
  <c r="O102" i="9"/>
  <c r="M102" i="9"/>
  <c r="S97" i="9"/>
  <c r="Q97" i="9"/>
  <c r="O97" i="9"/>
  <c r="M97" i="9"/>
  <c r="S90" i="9"/>
  <c r="Q90" i="9"/>
  <c r="O90" i="9"/>
  <c r="M90" i="9"/>
  <c r="S88" i="9"/>
  <c r="Q88" i="9"/>
  <c r="O88" i="9"/>
  <c r="M88" i="9"/>
  <c r="S86" i="9"/>
  <c r="Q86" i="9"/>
  <c r="O86" i="9"/>
  <c r="M86" i="9"/>
  <c r="S85" i="9"/>
  <c r="Q85" i="9"/>
  <c r="O85" i="9"/>
  <c r="M85" i="9"/>
  <c r="S80" i="9"/>
  <c r="Q80" i="9"/>
  <c r="O80" i="9"/>
  <c r="M80" i="9"/>
  <c r="O53" i="9"/>
  <c r="O51" i="9"/>
  <c r="O36" i="9"/>
  <c r="M36" i="9"/>
  <c r="S32" i="9"/>
  <c r="Q32" i="9"/>
  <c r="O32" i="9"/>
  <c r="S31" i="9"/>
  <c r="O31" i="9"/>
  <c r="M31" i="9"/>
  <c r="S23" i="9"/>
  <c r="O23" i="9"/>
  <c r="S22" i="9"/>
  <c r="O22" i="9"/>
  <c r="S20" i="9"/>
  <c r="O20" i="9"/>
  <c r="S19" i="9"/>
  <c r="O19" i="9"/>
  <c r="S14" i="9"/>
  <c r="O14" i="9"/>
  <c r="Q20" i="9" l="1"/>
  <c r="M53" i="9"/>
  <c r="M51" i="9"/>
  <c r="M23" i="9"/>
  <c r="Q22" i="9"/>
  <c r="M22" i="9"/>
  <c r="Q14" i="9"/>
  <c r="M20" i="9"/>
  <c r="Q31" i="9" l="1"/>
  <c r="Q23" i="9"/>
  <c r="F93" i="1" l="1"/>
  <c r="L22" i="4" l="1"/>
  <c r="J22" i="4"/>
  <c r="H22" i="4"/>
  <c r="F60" i="1"/>
  <c r="F68" i="1"/>
  <c r="F69" i="1" l="1"/>
  <c r="F95" i="1" l="1"/>
  <c r="F96" i="1" s="1"/>
  <c r="S36" i="1"/>
  <c r="F35" i="1"/>
  <c r="F21" i="1" l="1"/>
  <c r="L22" i="7"/>
  <c r="J22" i="7"/>
  <c r="H22" i="7"/>
  <c r="F36" i="1" l="1"/>
  <c r="M36" i="1" s="1"/>
  <c r="M97" i="1" l="1"/>
  <c r="M93" i="1"/>
  <c r="J93" i="1"/>
  <c r="J95" i="1" s="1"/>
  <c r="J60" i="1"/>
  <c r="J68" i="1"/>
  <c r="J35" i="1"/>
  <c r="Q35" i="1" s="1"/>
  <c r="J69" i="1" l="1"/>
  <c r="J96" i="1" s="1"/>
  <c r="J21" i="1" l="1"/>
  <c r="P22" i="7" l="1"/>
  <c r="N22" i="7"/>
  <c r="J36" i="1"/>
  <c r="Q21" i="1"/>
  <c r="S95" i="1" l="1"/>
  <c r="H32" i="4"/>
  <c r="S68" i="1" l="1"/>
  <c r="Q68" i="1"/>
  <c r="M68" i="1"/>
  <c r="O68" i="1"/>
  <c r="S60" i="1"/>
  <c r="S35" i="1"/>
  <c r="W21" i="4" l="1"/>
  <c r="R19" i="7" l="1"/>
  <c r="J32" i="4" l="1"/>
  <c r="N32" i="7" l="1"/>
  <c r="R31" i="4"/>
  <c r="N31" i="4"/>
  <c r="L31" i="4"/>
  <c r="J31" i="4"/>
  <c r="H31" i="4"/>
  <c r="P32" i="7" l="1"/>
  <c r="P31" i="4"/>
  <c r="T31" i="4"/>
  <c r="N97" i="1" l="1"/>
  <c r="O97" i="1"/>
  <c r="P97" i="1"/>
  <c r="Q97" i="1"/>
  <c r="S97" i="1"/>
  <c r="M35" i="1" l="1"/>
  <c r="S21" i="1" l="1"/>
  <c r="M21" i="1"/>
  <c r="O21" i="1"/>
  <c r="X13" i="4" l="1"/>
  <c r="V14" i="4" l="1"/>
  <c r="X17" i="4"/>
  <c r="X14" i="4"/>
  <c r="V13" i="4"/>
  <c r="V17" i="4" l="1"/>
  <c r="P33" i="7" l="1"/>
  <c r="N33" i="7"/>
  <c r="L33" i="7"/>
  <c r="L32" i="7"/>
  <c r="J33" i="7"/>
  <c r="J32" i="7"/>
  <c r="H33" i="7"/>
  <c r="H32" i="7"/>
  <c r="R21" i="7"/>
  <c r="R22" i="7"/>
  <c r="T32" i="4"/>
  <c r="R32" i="4"/>
  <c r="P32" i="4"/>
  <c r="N32" i="4"/>
  <c r="L32" i="4"/>
  <c r="V21" i="4"/>
  <c r="V22" i="4"/>
  <c r="W22" i="4"/>
  <c r="W19" i="4"/>
  <c r="V19" i="4"/>
  <c r="S96" i="1"/>
  <c r="S93" i="1"/>
  <c r="Q96" i="1"/>
  <c r="Q95" i="1"/>
  <c r="Q93" i="1"/>
  <c r="O96" i="1"/>
  <c r="O95" i="1"/>
  <c r="O93" i="1"/>
  <c r="M96" i="1"/>
  <c r="M95" i="1"/>
  <c r="S69" i="1"/>
  <c r="Q69" i="1"/>
  <c r="Q60" i="1"/>
  <c r="O69" i="1"/>
  <c r="O60" i="1"/>
  <c r="M69" i="1"/>
  <c r="M60" i="1"/>
  <c r="Q36" i="1"/>
  <c r="O36" i="1"/>
  <c r="O35" i="1"/>
</calcChain>
</file>

<file path=xl/sharedStrings.xml><?xml version="1.0" encoding="utf-8"?>
<sst xmlns="http://schemas.openxmlformats.org/spreadsheetml/2006/main" count="386" uniqueCount="202">
  <si>
    <t>บริษัท อินฟอร์เมชั่น แอนด์ คอมมิวนิเคชั่น เน็ทเวิร์คส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</si>
  <si>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</si>
  <si>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</si>
  <si>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</si>
  <si>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</si>
  <si>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</si>
  <si>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</si>
  <si>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</si>
  <si>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</si>
  <si>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</si>
  <si>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</si>
  <si>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</si>
  <si>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</si>
  <si>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</si>
  <si>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</si>
  <si>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</si>
  <si>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</si>
  <si>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</si>
  <si>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</si>
  <si>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</si>
  <si>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</si>
  <si>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</si>
  <si>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</si>
  <si>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</si>
  <si>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</si>
  <si>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</si>
  <si>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</si>
  <si>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</si>
  <si>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</si>
  <si>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</si>
  <si>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</si>
  <si>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</si>
  <si>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</si>
  <si>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</si>
  <si>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</si>
  <si>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</si>
  <si>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</si>
  <si>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</si>
  <si>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</si>
  <si>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</si>
  <si>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</si>
  <si>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</si>
  <si>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</si>
  <si>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</si>
  <si>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</si>
  <si>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</si>
  <si>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</si>
  <si>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</si>
  <si>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</si>
  <si>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</si>
  <si>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</si>
  <si>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กำไรก่อนค่าใช้จ่ายภาษีเงินได้</t>
  </si>
  <si>
    <t>ค่าใช้จ่ายภาษีเงินได้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</si>
  <si>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</si>
  <si>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</si>
  <si>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</si>
  <si>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</si>
  <si>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</si>
  <si>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</si>
  <si>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</si>
  <si>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</si>
  <si>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</si>
  <si>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</si>
  <si>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</si>
  <si>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</si>
  <si>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</si>
  <si>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</si>
  <si>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</si>
  <si>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</si>
  <si>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</si>
  <si>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</si>
  <si>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</si>
  <si>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</si>
  <si>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</si>
  <si>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</si>
  <si>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</si>
  <si>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</si>
  <si>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จัดสรรเป็นทุนสำรอง</t>
  </si>
  <si>
    <t>สินทรัพย์ดำเนินงาน (เพิ่มขึ้น) ลดลง</t>
  </si>
  <si>
    <t>ดอกเบี้ยรับ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</si>
  <si>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</si>
  <si>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</si>
  <si>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</si>
  <si>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</si>
  <si>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</si>
  <si>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</si>
  <si>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</si>
  <si>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</si>
  <si>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</si>
  <si>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</si>
  <si>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</si>
  <si>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</si>
  <si>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</si>
  <si>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</si>
  <si>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</si>
  <si>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(หน่วย: พันบาท)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</si>
  <si>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</si>
  <si>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</si>
  <si>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</si>
  <si>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</si>
  <si>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</si>
  <si>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</si>
  <si>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</si>
  <si>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</si>
  <si>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สินทรัพย์สิทธิการใช้</t>
  </si>
  <si>
    <t>หนี้สินและส่วนของผู้ถือหุ้น (ต่อ)</t>
  </si>
  <si>
    <t>ส่วนที่เป็นของผู้ถือหุ้นของบริษัท</t>
  </si>
  <si>
    <t>ดอกเบี้ยจ่าย</t>
  </si>
  <si>
    <t>เงินสดจ่ายดอกเบี้ย</t>
  </si>
  <si>
    <t>เงินสดรับดอกเบี้ยรับ</t>
  </si>
  <si>
    <t>- 2 -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</si>
  <si>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</si>
  <si>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</si>
  <si>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</si>
  <si>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</si>
  <si>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 xml:space="preserve">   </t>
  </si>
  <si>
    <t>สินทรัพย์ที่เกิดจากสัญญา - ส่วนที่จัดเป็นสินทรัพย์</t>
  </si>
  <si>
    <t>ภาษีเงินได้ถูกหัก ณ ที่จ่ายรอขอคืน</t>
  </si>
  <si>
    <t>หนี้สินที่เกิดจากสัญญา - ส่วนที่จัดเป็นหนี้สิน</t>
  </si>
  <si>
    <t>ไม่หมุนเวียน</t>
  </si>
  <si>
    <t>สินทรัพย์ที่เกิดจากสัญญา</t>
  </si>
  <si>
    <t>หนี้สินที่เกิดจากสัญญา</t>
  </si>
  <si>
    <t>เงินกู้ยืมระยะยาวจากสถาบันการเงินที่ถึงกำหนด</t>
  </si>
  <si>
    <t>ชำระภายในหนึ่งปี</t>
  </si>
  <si>
    <t>กำไรต่อหุ้นปรับลด</t>
  </si>
  <si>
    <t>เงินกู้ยืมระยะสั้นจากสถาบันการเงินเพิ่มขึ้น (ลดลง)</t>
  </si>
  <si>
    <t>ขอรับรองว่าเป็นรายการอันถูกต้องและเป็นจริง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</si>
  <si>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</si>
  <si>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</si>
  <si>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 xml:space="preserve">                                                                                               </t>
  </si>
  <si>
    <t>กรรมการ</t>
  </si>
  <si>
    <t>สินทรัพย์ที่เกิดจากสัญญา - ส่วนที่จัดเป็นสินทรัพย์หมุนเวียน</t>
  </si>
  <si>
    <t>หนี้สินที่เกิดจากสัญญา - ส่วนที่จัดเป็นหนี้สินหมุนเวียน</t>
  </si>
  <si>
    <t>เงินสดรับจากการออกหุ้นสามัญเพิ่มทุนจากการใช้สิทธิในใบ</t>
  </si>
  <si>
    <t>สำคัญแสดงสิทธิ</t>
  </si>
  <si>
    <t>และอุปกรณ์</t>
  </si>
  <si>
    <t>ยอดคงเหลือ ณ วันที่ 1 มกราคม 2566</t>
  </si>
  <si>
    <t>- 7 -</t>
  </si>
  <si>
    <t>- 8 -</t>
  </si>
  <si>
    <t>ขาดทุนจากการตัดจำหน่ายภาษีถูกหัก ณ ที่จ่าย</t>
  </si>
  <si>
    <t>ขาดทุน (กำไร) สัญญาซื้อขายเงินตราต่างประเทศล่วงหน้า</t>
  </si>
  <si>
    <t>ที่ยังไม่เกิดขึ้น</t>
  </si>
  <si>
    <t>จ่ายภาระผูกพันผลประโยชน์พนักงาน</t>
  </si>
  <si>
    <t>ธันวาคม 2566</t>
  </si>
  <si>
    <t>สินทรัพย์ที่มีไว้เพื่อให้เช่า</t>
  </si>
  <si>
    <t xml:space="preserve">หนี้สินตามสัญญาเช่าที่ถึงกำหนดชำระภายในหนึ่งปี </t>
  </si>
  <si>
    <t>เจ้าหนี้การค้าไม่หมุนเวียน</t>
  </si>
  <si>
    <t>หุ้นสามัญ 672,100,443 หุ้น มูลค่าหุ้นละ 0.50 บาท</t>
  </si>
  <si>
    <t>ยอดคงเหลือ ณ วันที่ 1 มกราคม 2567</t>
  </si>
  <si>
    <t>งบฐานะการเงิน</t>
  </si>
  <si>
    <t>งบฐานะการเงิน (ต่อ)</t>
  </si>
  <si>
    <t>ภาษีเงินได้นิติบุคคลค้างจ่าย</t>
  </si>
  <si>
    <t>ส่วนของผู้ถือหุ้นของบริษัทใหญ่</t>
  </si>
  <si>
    <t>กำไรจากกิจกรรมดำเนินงาน</t>
  </si>
  <si>
    <t>ต้นทุนทางการเงิน</t>
  </si>
  <si>
    <t xml:space="preserve">งบการเปลี่ยนแปลงส่วนของผู้ถือหุ้น </t>
  </si>
  <si>
    <t xml:space="preserve"> </t>
  </si>
  <si>
    <t>ใบสำคัญแสดงสิทธิที่จะซื้อหุ้น</t>
  </si>
  <si>
    <t>กำไรสำหรับงวด</t>
  </si>
  <si>
    <t>สำรองค่าปรับงานล่าช้าและการรับประกันผลงาน (กลับรายการ)</t>
  </si>
  <si>
    <t>ภาษีเงินได้รับคืน (จ่ายออก)</t>
  </si>
  <si>
    <r>
      <t>"</t>
    </r>
    <r>
      <rPr>
        <b/>
        <u/>
        <sz val="16"/>
        <color theme="1"/>
        <rFont val="Angsana New"/>
        <family val="1"/>
      </rPr>
      <t>ยังไม่ได้ตรวจสอบ</t>
    </r>
    <r>
      <rPr>
        <b/>
        <sz val="16"/>
        <color theme="1"/>
        <rFont val="Angsana New"/>
        <family val="1"/>
      </rPr>
      <t>"</t>
    </r>
  </si>
  <si>
    <r>
      <t>"</t>
    </r>
    <r>
      <rPr>
        <b/>
        <u/>
        <sz val="16"/>
        <color theme="1"/>
        <rFont val="Angsana New"/>
        <family val="1"/>
      </rPr>
      <t>สอบทานแล้ว</t>
    </r>
    <r>
      <rPr>
        <b/>
        <sz val="16"/>
        <color theme="1"/>
        <rFont val="Angsana New"/>
        <family val="1"/>
      </rPr>
      <t>"</t>
    </r>
  </si>
  <si>
    <t>สินทรัพย์ไม่มีตัวตน</t>
  </si>
  <si>
    <t>ประมาณการหนี้สินหมุนเวียนสำหรับผลประโยชน์พนักงาน</t>
  </si>
  <si>
    <t>หนี้สินตามสัญญาเช่า</t>
  </si>
  <si>
    <t>กำไรสำหรับงวดจากการดำเนินงาน</t>
  </si>
  <si>
    <t xml:space="preserve">   กำไรจากการดำเนินงาน (บาทต่อหุ้น)</t>
  </si>
  <si>
    <t>ประมาณการหนี้สินผลประโยชน์พนักงาน</t>
  </si>
  <si>
    <t>การแบ่งปันกำไร</t>
  </si>
  <si>
    <t>ประมาณการหนี้สินสำหรับผลประโยชน์ของพนักงาน</t>
  </si>
  <si>
    <t>ณ วันที่ 30 มิถุนายน 2567</t>
  </si>
  <si>
    <t>มิถุนายน 2567</t>
  </si>
  <si>
    <t>ณ วันที่ 30</t>
  </si>
  <si>
    <t>สำหรับงวดสามเดือนสิ้นสุดวันที่ 30 มิถุนายน 2567</t>
  </si>
  <si>
    <t>.</t>
  </si>
  <si>
    <t>กำไรจากการดำเนินงาน (บาทต่อหุ้น)</t>
  </si>
  <si>
    <t>สำหรับงวดหกเดือนสิ้นสุดวันที่ 30 มิถุนายน 2567</t>
  </si>
  <si>
    <t>ยอดคงเหลือ ณ วันที่ 30 มิถุนายน 2566</t>
  </si>
  <si>
    <t>เงินปันผลจ่าย</t>
  </si>
  <si>
    <t>ยอดคงเหลือ ณ วันที่ 30 มิถุนายน 2567</t>
  </si>
  <si>
    <t>- 11 -</t>
  </si>
  <si>
    <t>ขาดทุน (กำไร) จากอัตราแลกเปลี่ยนที่ยังไม่เกิดขึ้นจริง</t>
  </si>
  <si>
    <t>เงินสดได้มาจาก (ใช้ไปใน) กิจกรรมดำเนินงาน</t>
  </si>
  <si>
    <t>- 12 -</t>
  </si>
  <si>
    <t>เงินฝากธนาคารที่มีภาระค้ำประกันลดลง</t>
  </si>
  <si>
    <t>ซื้อสินทรัพย์ที่มีไว้เพื่อเช่า</t>
  </si>
  <si>
    <t>ซื้ออุปกรณ์และสินทรัพย์ไม่มีตัวตน</t>
  </si>
  <si>
    <t>เงินสดจ่ายซื้อสินทรัพย์สิทธิการใช้</t>
  </si>
  <si>
    <t>เงินปันผลรับจากบริษัทย่อย</t>
  </si>
  <si>
    <t>เงินสดสุทธิได้มาจาก (ใช้ไปใน) กิจกรรมลงทุน</t>
  </si>
  <si>
    <t>เงินสดจ่ายหนี้สินตามสัญญาเช่า</t>
  </si>
  <si>
    <t>เงินสดสุทธิได้มาจาก (ใช้ไปใน) กิจกรรมจัดหาเงิน</t>
  </si>
  <si>
    <t>สินทรัพย์ที่มีไว้เพื่อเช่าเพิ่มขึ้นจากเจ้าหนี้การค้า</t>
  </si>
  <si>
    <t>ปรับรายการที่กระทบกำไรเป็นเงินสดรับ (จ่าย)</t>
  </si>
  <si>
    <t>กระแสเงินสดสุทธิได้มาจาก (ใช้ไปใน) กิจกรรมดำเนินงาน</t>
  </si>
  <si>
    <t>เงินปันผลรับ</t>
  </si>
  <si>
    <t>เงินปันผลจ่ายให้แก่ผู้มีส่วนได้เสียที่ไม่มีอำนาจควบคุม</t>
  </si>
  <si>
    <t>เงินสดรับจากการจำหน่ายสินทรัพย์ถาวร</t>
  </si>
  <si>
    <t>หุ้นสามัญ 675,000,000 หุ้น มูลค่าหุ้นละ 0.50 บาท</t>
  </si>
  <si>
    <t>สินทรัพย์ถาวรเพิ่มขึ้นจากเจ้าหนี้การค้าและเจ้าหนี้อื่น</t>
  </si>
  <si>
    <t>ขาดทุน (กำไร) จากการขายและตัดจำหน่ายส่วนปรับปรุงสำนักงาน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</si>
</sst>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\ ;\(#,##0\);&quot;-  &quot;\ \ \ "/>
    <numFmt numFmtId="167" formatCode="#,##0.00\ ;\(#,##0.00\);&quot;-  &quot;\ \ \ "/>
    <numFmt numFmtId="168" formatCode="#,##0;\(#,##0\)"/>
    <numFmt numFmtId="169" formatCode="#,##0;\(#,##0\);\-"/>
    <numFmt numFmtId="170" formatCode="_(* #,##0_);_(* \(#,##0\);_(* &quot;-&quot;??_);_(@_)"/>
    <numFmt numFmtId="171" formatCode="_-* #,##0.000_-;\-* #,##0.000_-;_-* &quot;-&quot;???_-;_-@_-"/>
    <numFmt numFmtId="172" formatCode="_-* #,##0_-;\-* #,##0_-;_-* &quot;-&quot;???_-;_-@_-"/>
    <numFmt numFmtId="173" formatCode="_-* #,##0_-;\-* #,##0_-;_-* &quot;-&quot;??_-;_-@_-"/>
  </numFmts>
  <fonts count="41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b/>
      <u/>
      <sz val="16"/>
      <name val="Angsana New"/>
      <family val="1"/>
    </font>
    <font>
      <sz val="11"/>
      <name val="Angsana New"/>
      <family val="1"/>
    </font>
    <font>
      <sz val="11"/>
      <color rgb="FFFF0000"/>
      <name val="Angsana New"/>
      <family val="1"/>
    </font>
    <font>
      <sz val="16"/>
      <color rgb="FFFF0000"/>
      <name val="Angsana New"/>
      <family val="1"/>
    </font>
    <font>
      <sz val="14"/>
      <color rgb="FFFF0000"/>
      <name val="Angsana New"/>
      <family val="1"/>
    </font>
    <font>
      <sz val="13"/>
      <color rgb="FFFF0000"/>
      <name val="Angsana New"/>
      <family val="1"/>
    </font>
    <font>
      <b/>
      <sz val="13"/>
      <color rgb="FFFF0000"/>
      <name val="Angsana New"/>
      <family val="1"/>
    </font>
    <font>
      <sz val="12"/>
      <color rgb="FFFF0000"/>
      <name val="Angsana New"/>
      <family val="1"/>
    </font>
    <font>
      <b/>
      <sz val="12"/>
      <color rgb="FFFF0000"/>
      <name val="Angsana New"/>
      <family val="1"/>
    </font>
    <font>
      <b/>
      <sz val="13"/>
      <color theme="1"/>
      <name val="Angsana New"/>
      <family val="1"/>
    </font>
    <font>
      <sz val="13"/>
      <color theme="1"/>
      <name val="Angsana New"/>
      <family val="1"/>
    </font>
    <font>
      <sz val="13.5"/>
      <color theme="1"/>
      <name val="Angsana New"/>
      <family val="1"/>
    </font>
    <font>
      <sz val="10"/>
      <name val="Courier"/>
      <family val="3"/>
    </font>
    <font>
      <sz val="10"/>
      <color theme="1"/>
      <name val="Arial"/>
      <family val="2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3.5"/>
      <name val="Angsana New"/>
      <family val="1"/>
    </font>
    <font>
      <sz val="10"/>
      <name val="ApFont"/>
    </font>
    <font>
      <sz val="13.5"/>
      <color rgb="FFFF0000"/>
      <name val="Angsana New"/>
      <family val="1"/>
    </font>
    <font>
      <b/>
      <sz val="16"/>
      <color theme="1"/>
      <name val="Angsana New"/>
      <family val="1"/>
    </font>
    <font>
      <b/>
      <u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4"/>
      <color rgb="FF0000FF"/>
      <name val="Angsana New"/>
      <family val="1"/>
    </font>
    <font>
      <b/>
      <sz val="14"/>
      <name val="Angsana New"/>
      <family val="1"/>
    </font>
    <font>
      <sz val="16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165" fontId="1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3" fillId="0" borderId="0"/>
    <xf numFmtId="0" fontId="1" fillId="0" borderId="0"/>
    <xf numFmtId="43" fontId="14" fillId="0" borderId="0" applyFont="0" applyFill="0" applyBorder="0" applyAlignment="0" applyProtection="0"/>
    <xf numFmtId="39" fontId="27" fillId="0" borderId="0"/>
    <xf numFmtId="0" fontId="28" fillId="0" borderId="0"/>
    <xf numFmtId="0" fontId="28" fillId="0" borderId="0"/>
    <xf numFmtId="0" fontId="3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236">
    <xf numFmtId="0" fontId="0" fillId="0" borderId="0" xfId="0"/>
    <xf numFmtId="169" fontId="5" fillId="0" borderId="0" xfId="6" applyNumberFormat="1" applyFont="1" applyFill="1" applyBorder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168" fontId="5" fillId="0" borderId="0" xfId="2" applyNumberFormat="1" applyFont="1" applyAlignment="1">
      <alignment horizontal="right" vertical="center"/>
    </xf>
    <xf numFmtId="169" fontId="5" fillId="0" borderId="0" xfId="2" applyNumberFormat="1" applyFont="1" applyAlignment="1">
      <alignment horizontal="right" vertical="center"/>
    </xf>
    <xf numFmtId="169" fontId="5" fillId="0" borderId="0" xfId="2" applyNumberFormat="1" applyFont="1" applyAlignment="1">
      <alignment vertical="center"/>
    </xf>
    <xf numFmtId="168" fontId="11" fillId="0" borderId="0" xfId="2" applyNumberFormat="1" applyFont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3" applyFont="1" applyAlignment="1">
      <alignment vertical="center"/>
    </xf>
    <xf numFmtId="0" fontId="7" fillId="0" borderId="0" xfId="2" applyFont="1" applyAlignment="1">
      <alignment vertical="center"/>
    </xf>
    <xf numFmtId="168" fontId="4" fillId="0" borderId="0" xfId="2" applyNumberFormat="1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49" fontId="12" fillId="0" borderId="0" xfId="3" applyNumberFormat="1" applyFont="1" applyAlignment="1">
      <alignment horizontal="center" vertical="center"/>
    </xf>
    <xf numFmtId="169" fontId="12" fillId="0" borderId="0" xfId="3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169" fontId="12" fillId="0" borderId="0" xfId="3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6" fontId="5" fillId="0" borderId="0" xfId="1" applyNumberFormat="1" applyFont="1" applyFill="1" applyBorder="1" applyAlignment="1">
      <alignment vertical="top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6" fontId="19" fillId="0" borderId="0" xfId="1" applyNumberFormat="1" applyFont="1" applyFill="1" applyBorder="1" applyAlignment="1">
      <alignment vertical="center"/>
    </xf>
    <xf numFmtId="167" fontId="19" fillId="0" borderId="0" xfId="1" applyNumberFormat="1" applyFont="1" applyFill="1" applyBorder="1" applyAlignment="1">
      <alignment vertical="center"/>
    </xf>
    <xf numFmtId="0" fontId="20" fillId="0" borderId="0" xfId="3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0" applyFont="1" applyAlignment="1">
      <alignment vertical="center"/>
    </xf>
    <xf numFmtId="164" fontId="20" fillId="0" borderId="0" xfId="0" applyNumberFormat="1" applyFont="1" applyAlignment="1">
      <alignment horizontal="center" vertical="center"/>
    </xf>
    <xf numFmtId="170" fontId="20" fillId="0" borderId="0" xfId="2" applyNumberFormat="1" applyFont="1" applyAlignment="1">
      <alignment vertical="center"/>
    </xf>
    <xf numFmtId="0" fontId="20" fillId="0" borderId="0" xfId="0" applyFont="1" applyAlignment="1">
      <alignment vertical="top"/>
    </xf>
    <xf numFmtId="166" fontId="20" fillId="0" borderId="0" xfId="1" applyNumberFormat="1" applyFont="1" applyFill="1" applyBorder="1" applyAlignment="1">
      <alignment vertical="top"/>
    </xf>
    <xf numFmtId="43" fontId="4" fillId="0" borderId="0" xfId="9" applyFont="1" applyFill="1" applyAlignment="1">
      <alignment vertical="center"/>
    </xf>
    <xf numFmtId="43" fontId="16" fillId="0" borderId="0" xfId="9" applyFont="1" applyFill="1" applyAlignment="1">
      <alignment vertical="center"/>
    </xf>
    <xf numFmtId="166" fontId="2" fillId="0" borderId="0" xfId="1" applyNumberFormat="1" applyFont="1" applyFill="1" applyAlignment="1">
      <alignment vertical="center"/>
    </xf>
    <xf numFmtId="166" fontId="19" fillId="0" borderId="0" xfId="1" applyNumberFormat="1" applyFont="1" applyFill="1" applyAlignment="1">
      <alignment vertical="center"/>
    </xf>
    <xf numFmtId="43" fontId="8" fillId="0" borderId="0" xfId="9" applyFont="1" applyFill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8" fontId="34" fillId="0" borderId="0" xfId="9" applyNumberFormat="1" applyFont="1" applyFill="1" applyAlignment="1">
      <alignment horizontal="right"/>
    </xf>
    <xf numFmtId="168" fontId="34" fillId="0" borderId="0" xfId="9" applyNumberFormat="1" applyFont="1" applyFill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168" fontId="6" fillId="0" borderId="0" xfId="4" applyNumberFormat="1" applyFont="1" applyFill="1" applyAlignment="1">
      <alignment horizontal="right" vertical="center"/>
    </xf>
    <xf numFmtId="168" fontId="20" fillId="0" borderId="0" xfId="2" applyNumberFormat="1" applyFont="1" applyAlignment="1">
      <alignment horizontal="center" vertical="center"/>
    </xf>
    <xf numFmtId="168" fontId="21" fillId="0" borderId="0" xfId="2" applyNumberFormat="1" applyFont="1" applyAlignment="1">
      <alignment horizontal="center" vertical="center"/>
    </xf>
    <xf numFmtId="0" fontId="22" fillId="0" borderId="0" xfId="2" applyFont="1" applyAlignment="1">
      <alignment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169" fontId="5" fillId="0" borderId="0" xfId="3" applyNumberFormat="1" applyFont="1" applyAlignment="1">
      <alignment horizontal="center" vertical="center"/>
    </xf>
    <xf numFmtId="169" fontId="5" fillId="0" borderId="0" xfId="2" applyNumberFormat="1" applyFont="1" applyAlignment="1">
      <alignment horizontal="center" vertical="center"/>
    </xf>
    <xf numFmtId="49" fontId="5" fillId="0" borderId="0" xfId="3" applyNumberFormat="1" applyFont="1" applyAlignment="1">
      <alignment horizontal="center" vertical="center"/>
    </xf>
    <xf numFmtId="169" fontId="5" fillId="0" borderId="1" xfId="3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168" fontId="4" fillId="0" borderId="0" xfId="2" applyNumberFormat="1" applyFont="1" applyAlignment="1">
      <alignment horizontal="right" vertical="center"/>
    </xf>
    <xf numFmtId="169" fontId="4" fillId="0" borderId="0" xfId="2" applyNumberFormat="1" applyFont="1" applyAlignment="1">
      <alignment horizontal="right" vertical="center"/>
    </xf>
    <xf numFmtId="169" fontId="4" fillId="0" borderId="0" xfId="2" applyNumberFormat="1" applyFont="1" applyAlignment="1">
      <alignment vertical="center"/>
    </xf>
    <xf numFmtId="168" fontId="5" fillId="0" borderId="0" xfId="2" applyNumberFormat="1" applyFont="1" applyAlignment="1">
      <alignment horizontal="center" vertical="center"/>
    </xf>
    <xf numFmtId="0" fontId="24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0" fontId="11" fillId="0" borderId="0" xfId="2" applyFont="1" applyAlignment="1">
      <alignment vertical="center"/>
    </xf>
    <xf numFmtId="164" fontId="25" fillId="0" borderId="0" xfId="0" applyNumberFormat="1" applyFont="1" applyAlignment="1">
      <alignment horizontal="center" vertical="center"/>
    </xf>
    <xf numFmtId="170" fontId="11" fillId="0" borderId="0" xfId="2" applyNumberFormat="1" applyFont="1" applyAlignment="1">
      <alignment vertical="center"/>
    </xf>
    <xf numFmtId="164" fontId="24" fillId="0" borderId="0" xfId="2" applyNumberFormat="1" applyFont="1" applyAlignment="1">
      <alignment vertical="center"/>
    </xf>
    <xf numFmtId="170" fontId="5" fillId="0" borderId="0" xfId="2" applyNumberFormat="1" applyFont="1" applyAlignment="1">
      <alignment vertical="center"/>
    </xf>
    <xf numFmtId="170" fontId="7" fillId="0" borderId="0" xfId="2" applyNumberFormat="1" applyFont="1" applyAlignment="1">
      <alignment vertical="center"/>
    </xf>
    <xf numFmtId="166" fontId="2" fillId="0" borderId="4" xfId="1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6" fontId="2" fillId="0" borderId="1" xfId="1" applyNumberFormat="1" applyFont="1" applyFill="1" applyBorder="1" applyAlignment="1">
      <alignment vertical="center"/>
    </xf>
    <xf numFmtId="0" fontId="36" fillId="0" borderId="0" xfId="0" applyFont="1" applyAlignment="1">
      <alignment vertical="center"/>
    </xf>
    <xf numFmtId="166" fontId="2" fillId="0" borderId="0" xfId="9" applyNumberFormat="1" applyFont="1" applyFill="1" applyAlignment="1">
      <alignment vertical="center"/>
    </xf>
    <xf numFmtId="173" fontId="2" fillId="0" borderId="0" xfId="9" applyNumberFormat="1" applyFont="1" applyFill="1" applyAlignment="1">
      <alignment vertical="center"/>
    </xf>
    <xf numFmtId="166" fontId="2" fillId="0" borderId="2" xfId="1" applyNumberFormat="1" applyFont="1" applyFill="1" applyBorder="1" applyAlignment="1">
      <alignment vertical="center"/>
    </xf>
    <xf numFmtId="43" fontId="2" fillId="0" borderId="0" xfId="9" applyFont="1" applyFill="1" applyAlignment="1">
      <alignment vertical="center"/>
    </xf>
    <xf numFmtId="166" fontId="2" fillId="0" borderId="3" xfId="1" applyNumberFormat="1" applyFont="1" applyFill="1" applyBorder="1" applyAlignment="1">
      <alignment vertical="center"/>
    </xf>
    <xf numFmtId="166" fontId="37" fillId="0" borderId="0" xfId="1" applyNumberFormat="1" applyFont="1" applyFill="1" applyBorder="1" applyAlignment="1">
      <alignment vertical="center"/>
    </xf>
    <xf numFmtId="166" fontId="37" fillId="0" borderId="0" xfId="1" applyNumberFormat="1" applyFont="1" applyFill="1" applyAlignment="1">
      <alignment vertical="center"/>
    </xf>
    <xf numFmtId="0" fontId="30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center" vertical="top"/>
    </xf>
    <xf numFmtId="170" fontId="12" fillId="0" borderId="0" xfId="2" applyNumberFormat="1" applyFont="1" applyAlignment="1">
      <alignment vertical="center"/>
    </xf>
    <xf numFmtId="164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170" fontId="23" fillId="0" borderId="0" xfId="2" applyNumberFormat="1" applyFont="1" applyAlignment="1">
      <alignment vertical="center"/>
    </xf>
    <xf numFmtId="0" fontId="23" fillId="0" borderId="0" xfId="2" applyFont="1" applyAlignment="1">
      <alignment vertical="center"/>
    </xf>
    <xf numFmtId="170" fontId="8" fillId="0" borderId="0" xfId="2" applyNumberFormat="1" applyFont="1" applyAlignment="1">
      <alignment vertical="center"/>
    </xf>
    <xf numFmtId="168" fontId="6" fillId="0" borderId="0" xfId="9" applyNumberFormat="1" applyFont="1" applyFill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166" fontId="19" fillId="0" borderId="0" xfId="1" applyNumberFormat="1" applyFont="1" applyFill="1" applyBorder="1" applyAlignment="1">
      <alignment vertical="top"/>
    </xf>
    <xf numFmtId="166" fontId="2" fillId="0" borderId="0" xfId="1" applyNumberFormat="1" applyFont="1" applyFill="1" applyBorder="1" applyAlignment="1">
      <alignment vertical="top"/>
    </xf>
    <xf numFmtId="0" fontId="11" fillId="0" borderId="0" xfId="0" quotePrefix="1" applyFont="1" applyAlignment="1">
      <alignment horizontal="left" vertical="top"/>
    </xf>
    <xf numFmtId="0" fontId="2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25" fillId="0" borderId="0" xfId="0" applyFont="1" applyAlignment="1">
      <alignment vertical="top"/>
    </xf>
    <xf numFmtId="0" fontId="26" fillId="0" borderId="0" xfId="0" applyFont="1" applyAlignment="1">
      <alignment vertical="center"/>
    </xf>
    <xf numFmtId="0" fontId="26" fillId="0" borderId="0" xfId="0" applyFont="1" applyAlignment="1">
      <alignment vertical="top"/>
    </xf>
    <xf numFmtId="166" fontId="25" fillId="0" borderId="0" xfId="1" applyNumberFormat="1" applyFont="1" applyFill="1" applyBorder="1" applyAlignment="1">
      <alignment vertical="top"/>
    </xf>
    <xf numFmtId="0" fontId="20" fillId="0" borderId="0" xfId="0" applyFont="1" applyAlignment="1">
      <alignment horizontal="center" vertical="top"/>
    </xf>
    <xf numFmtId="166" fontId="31" fillId="0" borderId="0" xfId="1" applyNumberFormat="1" applyFont="1" applyFill="1" applyBorder="1" applyAlignment="1">
      <alignment vertical="center"/>
    </xf>
    <xf numFmtId="0" fontId="25" fillId="0" borderId="1" xfId="0" applyFont="1" applyBorder="1" applyAlignment="1">
      <alignment vertical="top"/>
    </xf>
    <xf numFmtId="166" fontId="5" fillId="0" borderId="1" xfId="1" applyNumberFormat="1" applyFont="1" applyFill="1" applyBorder="1" applyAlignment="1">
      <alignment vertical="top"/>
    </xf>
    <xf numFmtId="166" fontId="5" fillId="0" borderId="2" xfId="1" applyNumberFormat="1" applyFont="1" applyFill="1" applyBorder="1" applyAlignment="1">
      <alignment vertical="top"/>
    </xf>
    <xf numFmtId="166" fontId="5" fillId="0" borderId="3" xfId="1" applyNumberFormat="1" applyFont="1" applyFill="1" applyBorder="1" applyAlignment="1">
      <alignment vertical="top"/>
    </xf>
    <xf numFmtId="166" fontId="25" fillId="0" borderId="1" xfId="1" applyNumberFormat="1" applyFont="1" applyFill="1" applyBorder="1" applyAlignment="1">
      <alignment vertical="top"/>
    </xf>
    <xf numFmtId="166" fontId="25" fillId="0" borderId="2" xfId="1" applyNumberFormat="1" applyFont="1" applyFill="1" applyBorder="1" applyAlignment="1">
      <alignment vertical="top"/>
    </xf>
    <xf numFmtId="166" fontId="25" fillId="0" borderId="3" xfId="1" applyNumberFormat="1" applyFont="1" applyFill="1" applyBorder="1" applyAlignment="1">
      <alignment vertical="top"/>
    </xf>
    <xf numFmtId="0" fontId="11" fillId="0" borderId="0" xfId="0" applyFont="1" applyAlignment="1">
      <alignment vertical="center"/>
    </xf>
    <xf numFmtId="0" fontId="25" fillId="0" borderId="0" xfId="2" applyFont="1" applyAlignment="1">
      <alignment vertical="center"/>
    </xf>
    <xf numFmtId="0" fontId="24" fillId="0" borderId="0" xfId="3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170" fontId="24" fillId="0" borderId="0" xfId="2" applyNumberFormat="1" applyFont="1" applyAlignment="1">
      <alignment vertical="center"/>
    </xf>
    <xf numFmtId="0" fontId="5" fillId="0" borderId="0" xfId="0" applyFont="1" applyAlignment="1">
      <alignment vertical="center"/>
    </xf>
    <xf numFmtId="171" fontId="25" fillId="0" borderId="0" xfId="0" applyNumberFormat="1" applyFont="1" applyAlignment="1">
      <alignment horizontal="center" vertical="center"/>
    </xf>
    <xf numFmtId="0" fontId="25" fillId="0" borderId="0" xfId="3" applyFont="1" applyAlignment="1">
      <alignment vertical="center"/>
    </xf>
    <xf numFmtId="170" fontId="25" fillId="0" borderId="0" xfId="2" applyNumberFormat="1" applyFont="1" applyAlignment="1">
      <alignment vertical="center"/>
    </xf>
    <xf numFmtId="164" fontId="25" fillId="0" borderId="3" xfId="0" applyNumberFormat="1" applyFont="1" applyBorder="1" applyAlignment="1">
      <alignment horizontal="center" vertical="center"/>
    </xf>
    <xf numFmtId="164" fontId="5" fillId="0" borderId="0" xfId="2" applyNumberFormat="1" applyFont="1" applyAlignment="1">
      <alignment vertical="center"/>
    </xf>
    <xf numFmtId="43" fontId="24" fillId="0" borderId="0" xfId="9" applyFont="1" applyFill="1" applyAlignment="1">
      <alignment vertical="center"/>
    </xf>
    <xf numFmtId="0" fontId="19" fillId="0" borderId="0" xfId="0" quotePrefix="1" applyFont="1" applyAlignment="1">
      <alignment horizontal="right" vertical="center"/>
    </xf>
    <xf numFmtId="0" fontId="19" fillId="0" borderId="0" xfId="0" applyFont="1"/>
    <xf numFmtId="171" fontId="5" fillId="0" borderId="0" xfId="0" applyNumberFormat="1" applyFont="1" applyAlignment="1">
      <alignment horizontal="center" vertical="top"/>
    </xf>
    <xf numFmtId="171" fontId="8" fillId="0" borderId="0" xfId="2" applyNumberFormat="1" applyFont="1" applyAlignment="1">
      <alignment vertical="center"/>
    </xf>
    <xf numFmtId="164" fontId="5" fillId="0" borderId="3" xfId="0" applyNumberFormat="1" applyFont="1" applyBorder="1" applyAlignment="1">
      <alignment horizontal="center" vertical="top"/>
    </xf>
    <xf numFmtId="0" fontId="21" fillId="0" borderId="0" xfId="2" applyFont="1" applyAlignment="1">
      <alignment vertical="center"/>
    </xf>
    <xf numFmtId="0" fontId="21" fillId="0" borderId="0" xfId="3" applyFont="1" applyAlignment="1">
      <alignment vertical="center"/>
    </xf>
    <xf numFmtId="164" fontId="20" fillId="0" borderId="0" xfId="0" applyNumberFormat="1" applyFont="1" applyAlignment="1">
      <alignment horizontal="center" vertical="top"/>
    </xf>
    <xf numFmtId="172" fontId="5" fillId="0" borderId="0" xfId="0" applyNumberFormat="1" applyFont="1" applyAlignment="1">
      <alignment horizontal="center" vertical="top"/>
    </xf>
    <xf numFmtId="172" fontId="8" fillId="0" borderId="0" xfId="2" applyNumberFormat="1" applyFont="1" applyAlignment="1">
      <alignment vertical="center"/>
    </xf>
    <xf numFmtId="166" fontId="31" fillId="0" borderId="3" xfId="1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166" fontId="31" fillId="0" borderId="2" xfId="1" applyNumberFormat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166" fontId="2" fillId="0" borderId="5" xfId="1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168" fontId="6" fillId="0" borderId="0" xfId="9" applyNumberFormat="1" applyFont="1" applyFill="1" applyAlignment="1">
      <alignment horizontal="right"/>
    </xf>
    <xf numFmtId="168" fontId="6" fillId="0" borderId="0" xfId="9" applyNumberFormat="1" applyFont="1" applyFill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66" fontId="3" fillId="0" borderId="0" xfId="1" applyNumberFormat="1" applyFont="1" applyFill="1" applyBorder="1" applyAlignment="1">
      <alignment vertical="center"/>
    </xf>
    <xf numFmtId="0" fontId="38" fillId="0" borderId="0" xfId="0" applyFont="1" applyAlignment="1">
      <alignment vertical="center"/>
    </xf>
    <xf numFmtId="166" fontId="3" fillId="0" borderId="2" xfId="1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quotePrefix="1" applyFont="1" applyAlignment="1">
      <alignment horizontal="right" vertical="center"/>
    </xf>
    <xf numFmtId="166" fontId="3" fillId="0" borderId="1" xfId="1" applyNumberFormat="1" applyFont="1" applyFill="1" applyBorder="1" applyAlignment="1">
      <alignment vertical="center"/>
    </xf>
    <xf numFmtId="166" fontId="3" fillId="0" borderId="4" xfId="1" applyNumberFormat="1" applyFont="1" applyFill="1" applyBorder="1" applyAlignment="1">
      <alignment vertical="center"/>
    </xf>
    <xf numFmtId="166" fontId="3" fillId="0" borderId="3" xfId="1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0" fontId="39" fillId="0" borderId="0" xfId="0" applyFont="1" applyAlignment="1">
      <alignment vertical="center"/>
    </xf>
    <xf numFmtId="166" fontId="4" fillId="0" borderId="0" xfId="1" applyNumberFormat="1" applyFont="1" applyFill="1" applyBorder="1" applyAlignment="1">
      <alignment vertical="center"/>
    </xf>
    <xf numFmtId="167" fontId="3" fillId="0" borderId="4" xfId="1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37" fontId="5" fillId="0" borderId="0" xfId="13" applyNumberFormat="1" applyFont="1" applyAlignment="1">
      <alignment vertical="center"/>
    </xf>
    <xf numFmtId="43" fontId="3" fillId="0" borderId="4" xfId="9" applyFont="1" applyFill="1" applyBorder="1" applyAlignment="1">
      <alignment horizontal="right" vertical="center" indent="1"/>
    </xf>
    <xf numFmtId="0" fontId="5" fillId="0" borderId="0" xfId="12" applyFont="1" applyAlignment="1">
      <alignment horizontal="left" vertical="top"/>
    </xf>
    <xf numFmtId="0" fontId="2" fillId="0" borderId="0" xfId="0" quotePrefix="1" applyFont="1" applyAlignment="1">
      <alignment horizontal="center" vertical="center"/>
    </xf>
    <xf numFmtId="0" fontId="40" fillId="0" borderId="0" xfId="0" applyFont="1" applyAlignment="1">
      <alignment vertical="center"/>
    </xf>
    <xf numFmtId="166" fontId="31" fillId="0" borderId="0" xfId="1" applyNumberFormat="1" applyFont="1" applyAlignment="1">
      <alignment vertic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37" fontId="5" fillId="0" borderId="0" xfId="0" applyNumberFormat="1" applyFont="1" applyAlignment="1">
      <alignment vertical="top"/>
    </xf>
    <xf numFmtId="173" fontId="26" fillId="0" borderId="0" xfId="9" applyNumberFormat="1" applyFont="1" applyAlignment="1">
      <alignment vertical="top"/>
    </xf>
    <xf numFmtId="166" fontId="33" fillId="0" borderId="0" xfId="1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39" fontId="18" fillId="0" borderId="0" xfId="10" applyFont="1" applyAlignment="1">
      <alignment horizontal="center"/>
    </xf>
    <xf numFmtId="39" fontId="18" fillId="0" borderId="0" xfId="5" applyNumberFormat="1" applyFont="1"/>
    <xf numFmtId="168" fontId="2" fillId="0" borderId="5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39" fontId="30" fillId="0" borderId="0" xfId="10" applyFont="1" applyAlignment="1">
      <alignment horizontal="center"/>
    </xf>
    <xf numFmtId="39" fontId="30" fillId="0" borderId="0" xfId="5" applyNumberFormat="1" applyFont="1"/>
    <xf numFmtId="39" fontId="30" fillId="0" borderId="0" xfId="5" applyNumberFormat="1" applyFont="1" applyAlignment="1">
      <alignment shrinkToFit="1"/>
    </xf>
    <xf numFmtId="0" fontId="19" fillId="0" borderId="0" xfId="0" applyFont="1" applyAlignment="1">
      <alignment horizontal="center" vertical="center"/>
    </xf>
    <xf numFmtId="166" fontId="2" fillId="0" borderId="0" xfId="0" applyNumberFormat="1" applyFont="1" applyAlignment="1">
      <alignment vertical="center" shrinkToFit="1"/>
    </xf>
    <xf numFmtId="166" fontId="19" fillId="0" borderId="0" xfId="0" applyNumberFormat="1" applyFont="1" applyAlignment="1">
      <alignment vertical="center"/>
    </xf>
    <xf numFmtId="39" fontId="18" fillId="0" borderId="0" xfId="5" applyNumberFormat="1" applyFont="1" applyAlignment="1">
      <alignment shrinkToFit="1"/>
    </xf>
    <xf numFmtId="39" fontId="30" fillId="0" borderId="0" xfId="5" applyNumberFormat="1" applyFont="1" applyAlignment="1">
      <alignment horizontal="center"/>
    </xf>
    <xf numFmtId="168" fontId="30" fillId="0" borderId="0" xfId="0" applyNumberFormat="1" applyFont="1" applyAlignment="1">
      <alignment vertical="center"/>
    </xf>
    <xf numFmtId="39" fontId="18" fillId="0" borderId="0" xfId="5" applyNumberFormat="1" applyFont="1" applyAlignment="1">
      <alignment horizontal="center"/>
    </xf>
    <xf numFmtId="166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166" fontId="29" fillId="0" borderId="0" xfId="0" applyNumberFormat="1" applyFont="1" applyAlignment="1">
      <alignment vertical="center"/>
    </xf>
    <xf numFmtId="39" fontId="30" fillId="0" borderId="0" xfId="10" applyFont="1"/>
    <xf numFmtId="39" fontId="18" fillId="0" borderId="0" xfId="10" applyFont="1"/>
    <xf numFmtId="168" fontId="18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0" fillId="0" borderId="0" xfId="0" quotePrefix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9" fontId="5" fillId="0" borderId="2" xfId="3" applyNumberFormat="1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169" fontId="5" fillId="0" borderId="1" xfId="3" applyNumberFormat="1" applyFont="1" applyBorder="1" applyAlignment="1">
      <alignment horizontal="center" vertical="center"/>
    </xf>
    <xf numFmtId="0" fontId="4" fillId="0" borderId="0" xfId="2" quotePrefix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8" fontId="6" fillId="0" borderId="0" xfId="2" applyNumberFormat="1" applyFont="1" applyAlignment="1">
      <alignment horizontal="center" vertical="center"/>
    </xf>
    <xf numFmtId="168" fontId="5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169" fontId="12" fillId="0" borderId="0" xfId="3" applyNumberFormat="1" applyFont="1" applyAlignment="1">
      <alignment horizontal="center" vertical="center"/>
    </xf>
    <xf numFmtId="0" fontId="6" fillId="0" borderId="0" xfId="16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</cellXfs>
  <cellStyles count="17">
    <cellStyle name="Comma" xfId="9" builtinId="3"/>
    <cellStyle name="Comma 2" xfId="4"/>
    <cellStyle name="Comma 2 2" xfId="1"/>
    <cellStyle name="Comma 2 2 2" xfId="15"/>
    <cellStyle name="Comma 94" xfId="6"/>
    <cellStyle name="Normal" xfId="0" builtinId="0"/>
    <cellStyle name="Normal 101" xfId="12"/>
    <cellStyle name="Normal 111" xfId="2"/>
    <cellStyle name="Normal 2" xfId="5"/>
    <cellStyle name="Normal 2 2" xfId="14"/>
    <cellStyle name="Normal 3" xfId="7"/>
    <cellStyle name="Normal 3 2" xfId="16"/>
    <cellStyle name="Normal 30" xfId="8"/>
    <cellStyle name="Normal 5" xfId="11"/>
    <cellStyle name="Normal_BS&amp;PL" xfId="13"/>
    <cellStyle name="Normal_T-59-Q1" xfId="3"/>
    <cellStyle name="ปกติ_Sheet1" xfId="10"/>
  </cellStyles>
  <dxfs count="0"/>
  <tableStyles count="0" defaultTableStyle="TableStyleMedium2" defaultPivotStyle="PivotStyleLight16"/>
  <colors>
    <mruColors>
      <color rgb="FF0000FF"/>
      <color rgb="FFFE6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REPORT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Sheet1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TP-dec95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  <sheetName val="JAN50"/>
      <sheetName val="Prod"/>
      <sheetName val="#REF!"/>
      <sheetName val="20040910_mrpref"/>
      <sheetName val="熔接"/>
      <sheetName val="Canal_IS"/>
      <sheetName val="OPERATING EXPS."/>
      <sheetName val="5131广宣费用"/>
      <sheetName val="21200002"/>
      <sheetName val="2161"/>
      <sheetName val="Graph 1"/>
      <sheetName val="1604-08"/>
      <sheetName val="1603-08"/>
      <sheetName val="1701-08"/>
      <sheetName val="51100"/>
      <sheetName val="Suppliers"/>
      <sheetName val="Analyst sentiment"/>
      <sheetName val="Cement and aggregates"/>
      <sheetName val="Lumber"/>
      <sheetName val="HVAC"/>
      <sheetName val="Electrical"/>
      <sheetName val="Metal Prices"/>
      <sheetName val="Housing forecasts"/>
      <sheetName val="Distributor equity performance"/>
      <sheetName val="TB09.30.04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X110"/>
  <sheetViews>
    <sheetView tabSelected="1" view="pageBreakPreview" zoomScaleNormal="100" zoomScaleSheetLayoutView="100" workbookViewId="0">
      <selection activeCell="D1" sqref="D1"/>
    </sheetView>
  </sheetViews>
  <sheetFormatPr defaultColWidth="9.140625" defaultRowHeight="23.25"/>
  <cols>
    <col min="1" max="1" width="1.140625" style="19" customWidth="1"/>
    <col min="2" max="2" width="0.85546875" style="19" customWidth="1"/>
    <col min="3" max="3" width="0.85546875" style="20" customWidth="1"/>
    <col min="4" max="4" width="39.85546875" style="20" customWidth="1"/>
    <col min="5" max="5" width="4.7109375" style="42" customWidth="1"/>
    <col min="6" max="6" width="10.28515625" style="20" customWidth="1"/>
    <col min="7" max="7" width="0.28515625" style="20" customWidth="1"/>
    <col min="8" max="8" width="10.28515625" style="20" customWidth="1"/>
    <col min="9" max="9" width="0.42578125" style="20" customWidth="1"/>
    <col min="10" max="10" width="10.28515625" style="20" customWidth="1"/>
    <col min="11" max="11" width="0.28515625" style="20" customWidth="1"/>
    <col min="12" max="12" width="10.28515625" style="20" customWidth="1"/>
    <col min="13" max="13" width="11" style="19" customWidth="1"/>
    <col min="14" max="14" width="2.85546875" style="188" bestFit="1" customWidth="1"/>
    <col min="15" max="15" width="10.140625" style="188" customWidth="1"/>
    <col min="16" max="16" width="2.85546875" style="188" bestFit="1" customWidth="1"/>
    <col min="17" max="17" width="9.85546875" style="188" customWidth="1"/>
    <col min="18" max="18" width="2.140625" style="188" customWidth="1"/>
    <col min="19" max="20" width="9.140625" style="19"/>
    <col min="21" max="21" width="11.7109375" style="19" customWidth="1"/>
    <col min="22" max="22" width="12.140625" style="19" bestFit="1" customWidth="1"/>
    <col min="23" max="16384" width="9.140625" style="19"/>
  </cols>
  <sheetData>
    <row r="1" spans="1:21">
      <c r="A1" s="186"/>
      <c r="B1" s="186"/>
      <c r="C1" s="42"/>
      <c r="D1" s="42"/>
      <c r="F1" s="42"/>
      <c r="G1" s="42"/>
      <c r="H1" s="42"/>
      <c r="I1" s="42"/>
      <c r="J1" s="42"/>
      <c r="K1" s="42"/>
      <c r="L1" s="44" t="s">
        <v>161</v>
      </c>
      <c r="N1" s="187"/>
      <c r="P1" s="187"/>
      <c r="R1" s="187"/>
    </row>
    <row r="2" spans="1:21">
      <c r="A2" s="186"/>
      <c r="B2" s="186"/>
      <c r="C2" s="42"/>
      <c r="D2" s="42"/>
      <c r="F2" s="42"/>
      <c r="G2" s="42"/>
      <c r="H2" s="42"/>
      <c r="I2" s="42"/>
      <c r="J2" s="42"/>
      <c r="K2" s="42"/>
      <c r="L2" s="45" t="s">
        <v>162</v>
      </c>
      <c r="N2" s="187"/>
      <c r="P2" s="187"/>
      <c r="R2" s="187"/>
    </row>
    <row r="3" spans="1:21">
      <c r="A3" s="212" t="s">
        <v>110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N3" s="187"/>
      <c r="P3" s="187"/>
      <c r="R3" s="187"/>
    </row>
    <row r="4" spans="1:21">
      <c r="A4" s="215" t="s">
        <v>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N4" s="187"/>
      <c r="P4" s="187"/>
      <c r="R4" s="187"/>
    </row>
    <row r="5" spans="1:21">
      <c r="A5" s="215" t="s">
        <v>149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N5" s="187"/>
      <c r="P5" s="187"/>
      <c r="R5" s="187"/>
    </row>
    <row r="6" spans="1:21">
      <c r="A6" s="215" t="s">
        <v>171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N6" s="187"/>
      <c r="P6" s="187"/>
      <c r="R6" s="187"/>
    </row>
    <row r="7" spans="1:21" ht="6.75" customHeight="1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N7" s="187"/>
      <c r="P7" s="187"/>
      <c r="R7" s="187"/>
    </row>
    <row r="8" spans="1:21" s="21" customFormat="1" ht="20.25" customHeight="1">
      <c r="A8" s="39"/>
      <c r="B8" s="39"/>
      <c r="C8" s="39"/>
      <c r="D8" s="39"/>
      <c r="E8" s="39"/>
      <c r="F8" s="47"/>
      <c r="G8" s="47"/>
      <c r="H8" s="47"/>
      <c r="I8" s="47"/>
      <c r="J8" s="47"/>
      <c r="K8" s="47"/>
      <c r="L8" s="48" t="s">
        <v>95</v>
      </c>
      <c r="N8" s="187"/>
      <c r="O8" s="188"/>
      <c r="P8" s="187"/>
      <c r="Q8" s="188"/>
      <c r="R8" s="187"/>
    </row>
    <row r="9" spans="1:21" s="21" customFormat="1" ht="20.25" customHeight="1">
      <c r="A9" s="39"/>
      <c r="B9" s="39"/>
      <c r="C9" s="39"/>
      <c r="D9" s="39"/>
      <c r="E9" s="39"/>
      <c r="F9" s="216" t="s">
        <v>1</v>
      </c>
      <c r="G9" s="216"/>
      <c r="H9" s="216"/>
      <c r="I9" s="40"/>
      <c r="J9" s="216" t="s">
        <v>2</v>
      </c>
      <c r="K9" s="216"/>
      <c r="L9" s="216"/>
      <c r="N9" s="187"/>
      <c r="O9" s="188"/>
      <c r="P9" s="187"/>
      <c r="Q9" s="188"/>
      <c r="R9" s="187"/>
    </row>
    <row r="10" spans="1:21" s="21" customFormat="1" ht="20.25" customHeight="1">
      <c r="D10" s="39"/>
      <c r="E10" s="39"/>
      <c r="F10" s="189" t="s">
        <v>173</v>
      </c>
      <c r="G10" s="190"/>
      <c r="H10" s="189" t="s">
        <v>91</v>
      </c>
      <c r="I10" s="40"/>
      <c r="J10" s="189" t="s">
        <v>173</v>
      </c>
      <c r="K10" s="190"/>
      <c r="L10" s="189" t="s">
        <v>91</v>
      </c>
      <c r="N10" s="187"/>
      <c r="O10" s="188"/>
      <c r="P10" s="187"/>
      <c r="Q10" s="188"/>
      <c r="R10" s="187"/>
    </row>
    <row r="11" spans="1:21" s="21" customFormat="1" ht="20.25" customHeight="1">
      <c r="D11" s="39"/>
      <c r="E11" s="191" t="s">
        <v>3</v>
      </c>
      <c r="F11" s="192" t="s">
        <v>172</v>
      </c>
      <c r="G11" s="190"/>
      <c r="H11" s="192" t="s">
        <v>143</v>
      </c>
      <c r="I11" s="190"/>
      <c r="J11" s="192" t="s">
        <v>172</v>
      </c>
      <c r="K11" s="190"/>
      <c r="L11" s="192" t="s">
        <v>143</v>
      </c>
      <c r="N11" s="187"/>
      <c r="O11" s="188"/>
      <c r="P11" s="187"/>
      <c r="Q11" s="188"/>
      <c r="R11" s="187"/>
    </row>
    <row r="12" spans="1:21" s="39" customFormat="1" ht="20.25" customHeight="1">
      <c r="A12" s="214" t="s">
        <v>4</v>
      </c>
      <c r="B12" s="214"/>
      <c r="C12" s="214"/>
      <c r="D12" s="214"/>
      <c r="N12" s="193"/>
      <c r="O12" s="194"/>
      <c r="P12" s="193"/>
      <c r="Q12" s="194"/>
      <c r="R12" s="193"/>
    </row>
    <row r="13" spans="1:21" s="39" customFormat="1" ht="20.25" customHeight="1">
      <c r="A13" s="77" t="s">
        <v>5</v>
      </c>
      <c r="B13" s="77"/>
      <c r="C13" s="77"/>
      <c r="D13" s="77"/>
      <c r="H13" s="41"/>
      <c r="L13" s="41"/>
      <c r="N13" s="193"/>
      <c r="O13" s="194"/>
      <c r="P13" s="193"/>
      <c r="Q13" s="194"/>
      <c r="R13" s="193"/>
    </row>
    <row r="14" spans="1:21" s="39" customFormat="1" ht="20.25" customHeight="1">
      <c r="B14" s="39" t="s">
        <v>6</v>
      </c>
      <c r="E14" s="40"/>
      <c r="F14" s="33">
        <v>184494</v>
      </c>
      <c r="G14" s="75"/>
      <c r="H14" s="78">
        <v>174536</v>
      </c>
      <c r="I14" s="75"/>
      <c r="J14" s="33">
        <v>164461</v>
      </c>
      <c r="K14" s="75"/>
      <c r="L14" s="78">
        <v>161886</v>
      </c>
      <c r="N14" s="193"/>
      <c r="O14" s="195"/>
      <c r="P14" s="193"/>
      <c r="Q14" s="194"/>
      <c r="R14" s="193"/>
      <c r="S14" s="195"/>
      <c r="T14" s="41"/>
      <c r="U14" s="41"/>
    </row>
    <row r="15" spans="1:21" s="39" customFormat="1" ht="20.25" customHeight="1">
      <c r="B15" s="39" t="s">
        <v>7</v>
      </c>
      <c r="E15" s="40"/>
      <c r="F15" s="33">
        <v>1599</v>
      </c>
      <c r="G15" s="75"/>
      <c r="H15" s="78">
        <v>1459</v>
      </c>
      <c r="I15" s="83"/>
      <c r="J15" s="33">
        <v>743</v>
      </c>
      <c r="K15" s="83"/>
      <c r="L15" s="78">
        <v>645</v>
      </c>
      <c r="N15" s="193"/>
      <c r="O15" s="195"/>
      <c r="P15" s="193"/>
      <c r="Q15" s="194"/>
      <c r="R15" s="193"/>
      <c r="S15" s="195"/>
      <c r="T15" s="41"/>
      <c r="U15" s="41"/>
    </row>
    <row r="16" spans="1:21" s="39" customFormat="1" ht="20.25" customHeight="1">
      <c r="B16" s="39" t="s">
        <v>111</v>
      </c>
      <c r="E16" s="40">
        <v>4</v>
      </c>
      <c r="F16" s="33">
        <v>608081</v>
      </c>
      <c r="G16" s="75"/>
      <c r="H16" s="78">
        <v>725849</v>
      </c>
      <c r="I16" s="75"/>
      <c r="J16" s="33">
        <v>609014</v>
      </c>
      <c r="K16" s="75"/>
      <c r="L16" s="78">
        <v>703037</v>
      </c>
      <c r="N16" s="193"/>
      <c r="O16" s="195"/>
      <c r="P16" s="193"/>
      <c r="Q16" s="195"/>
      <c r="R16" s="193"/>
      <c r="S16" s="195"/>
      <c r="T16" s="41"/>
      <c r="U16" s="41"/>
    </row>
    <row r="17" spans="1:22" s="39" customFormat="1" ht="20.25" customHeight="1">
      <c r="B17" s="39" t="s">
        <v>131</v>
      </c>
      <c r="E17" s="40">
        <v>5</v>
      </c>
      <c r="F17" s="33">
        <v>365115</v>
      </c>
      <c r="H17" s="33">
        <v>396044</v>
      </c>
      <c r="I17" s="33"/>
      <c r="J17" s="79">
        <v>328966</v>
      </c>
      <c r="K17" s="33"/>
      <c r="L17" s="33">
        <v>382784</v>
      </c>
      <c r="N17" s="193"/>
      <c r="O17" s="195"/>
      <c r="P17" s="193"/>
      <c r="Q17" s="194"/>
      <c r="R17" s="193"/>
      <c r="S17" s="195"/>
      <c r="T17" s="41"/>
      <c r="U17" s="41"/>
    </row>
    <row r="18" spans="1:22" s="39" customFormat="1" ht="20.25" customHeight="1">
      <c r="B18" s="39" t="s">
        <v>8</v>
      </c>
      <c r="E18" s="40">
        <v>6</v>
      </c>
      <c r="F18" s="33">
        <v>14444</v>
      </c>
      <c r="G18" s="75"/>
      <c r="H18" s="33">
        <v>11046</v>
      </c>
      <c r="I18" s="75"/>
      <c r="J18" s="33">
        <v>13416</v>
      </c>
      <c r="K18" s="75"/>
      <c r="L18" s="33">
        <v>10701</v>
      </c>
      <c r="N18" s="193"/>
      <c r="O18" s="195"/>
      <c r="P18" s="193"/>
      <c r="Q18" s="194"/>
      <c r="R18" s="193"/>
      <c r="S18" s="195"/>
      <c r="T18" s="41"/>
      <c r="U18" s="41"/>
    </row>
    <row r="19" spans="1:22" s="39" customFormat="1" ht="20.25" customHeight="1">
      <c r="B19" s="39" t="s">
        <v>9</v>
      </c>
      <c r="E19" s="40"/>
      <c r="F19" s="33">
        <v>81071</v>
      </c>
      <c r="G19" s="75"/>
      <c r="H19" s="33">
        <v>23555</v>
      </c>
      <c r="I19" s="83"/>
      <c r="J19" s="33">
        <v>79596</v>
      </c>
      <c r="K19" s="83"/>
      <c r="L19" s="33">
        <v>23545</v>
      </c>
      <c r="N19" s="193"/>
      <c r="O19" s="195"/>
      <c r="P19" s="193"/>
      <c r="Q19" s="194"/>
      <c r="R19" s="193"/>
      <c r="S19" s="195"/>
      <c r="T19" s="41"/>
      <c r="U19" s="41"/>
    </row>
    <row r="20" spans="1:22" s="39" customFormat="1" ht="20.25" customHeight="1">
      <c r="B20" s="39" t="s">
        <v>10</v>
      </c>
      <c r="E20" s="40"/>
      <c r="F20" s="33">
        <v>20193</v>
      </c>
      <c r="G20" s="75"/>
      <c r="H20" s="33">
        <v>22232</v>
      </c>
      <c r="I20" s="83"/>
      <c r="J20" s="33">
        <v>18511</v>
      </c>
      <c r="K20" s="83"/>
      <c r="L20" s="33">
        <v>21353</v>
      </c>
      <c r="N20" s="193"/>
      <c r="O20" s="195"/>
      <c r="P20" s="193"/>
      <c r="Q20" s="194"/>
      <c r="R20" s="193"/>
      <c r="S20" s="195"/>
      <c r="T20" s="41"/>
      <c r="U20" s="41"/>
    </row>
    <row r="21" spans="1:22" s="39" customFormat="1" ht="20.25" customHeight="1">
      <c r="C21" s="77" t="s">
        <v>11</v>
      </c>
      <c r="E21" s="40"/>
      <c r="F21" s="80">
        <f>SUM(F14:F20)</f>
        <v>1274997</v>
      </c>
      <c r="G21" s="75"/>
      <c r="H21" s="80">
        <v>1354721</v>
      </c>
      <c r="I21" s="83"/>
      <c r="J21" s="80">
        <f>SUM(J14:J20)</f>
        <v>1214707</v>
      </c>
      <c r="K21" s="83"/>
      <c r="L21" s="80">
        <v>1303951</v>
      </c>
      <c r="M21" s="41">
        <f>SUM(F14:F20)-F21</f>
        <v>0</v>
      </c>
      <c r="N21" s="193"/>
      <c r="O21" s="41">
        <f>SUM(H14:H20)-H21</f>
        <v>0</v>
      </c>
      <c r="P21" s="193"/>
      <c r="Q21" s="41">
        <f>SUM(J14:J20)-J21</f>
        <v>0</v>
      </c>
      <c r="R21" s="193"/>
      <c r="S21" s="41">
        <f>SUM(L14:L20)-L21</f>
        <v>0</v>
      </c>
      <c r="T21" s="41"/>
      <c r="U21" s="41"/>
      <c r="V21" s="41"/>
    </row>
    <row r="22" spans="1:22" s="39" customFormat="1" ht="20.25" customHeight="1">
      <c r="A22" s="217" t="s">
        <v>12</v>
      </c>
      <c r="B22" s="217"/>
      <c r="C22" s="217"/>
      <c r="D22" s="217"/>
      <c r="E22" s="196"/>
      <c r="F22" s="75"/>
      <c r="G22" s="75"/>
      <c r="H22" s="83"/>
      <c r="I22" s="83"/>
      <c r="J22" s="83"/>
      <c r="K22" s="83"/>
      <c r="L22" s="83"/>
      <c r="N22" s="193"/>
      <c r="P22" s="193"/>
      <c r="R22" s="193"/>
      <c r="T22" s="41"/>
      <c r="U22" s="41"/>
    </row>
    <row r="23" spans="1:22" s="39" customFormat="1" ht="20.25" customHeight="1">
      <c r="B23" s="39" t="s">
        <v>13</v>
      </c>
      <c r="E23" s="40">
        <v>7</v>
      </c>
      <c r="F23" s="33">
        <v>34435</v>
      </c>
      <c r="G23" s="75"/>
      <c r="H23" s="33">
        <v>34435</v>
      </c>
      <c r="I23" s="75"/>
      <c r="J23" s="33">
        <v>25620</v>
      </c>
      <c r="K23" s="75"/>
      <c r="L23" s="33">
        <v>25620</v>
      </c>
      <c r="N23" s="193"/>
      <c r="O23" s="195"/>
      <c r="P23" s="193"/>
      <c r="R23" s="193"/>
      <c r="S23" s="195"/>
      <c r="T23" s="41"/>
      <c r="U23" s="41"/>
    </row>
    <row r="24" spans="1:22" s="39" customFormat="1" ht="20.25" customHeight="1">
      <c r="B24" s="39" t="s">
        <v>116</v>
      </c>
      <c r="E24" s="196"/>
      <c r="F24" s="33"/>
      <c r="G24" s="75"/>
      <c r="H24" s="84"/>
      <c r="I24" s="83"/>
      <c r="J24" s="84"/>
      <c r="K24" s="83"/>
      <c r="L24" s="84"/>
      <c r="N24" s="193"/>
      <c r="P24" s="193"/>
      <c r="R24" s="193"/>
      <c r="S24" s="195"/>
      <c r="T24" s="41"/>
      <c r="U24" s="41"/>
    </row>
    <row r="25" spans="1:22" s="39" customFormat="1" ht="20.25" customHeight="1">
      <c r="C25" s="39" t="s">
        <v>119</v>
      </c>
      <c r="E25" s="40">
        <v>5</v>
      </c>
      <c r="F25" s="33">
        <v>36800</v>
      </c>
      <c r="G25" s="75"/>
      <c r="H25" s="33">
        <v>31231</v>
      </c>
      <c r="I25" s="75"/>
      <c r="J25" s="33">
        <v>36800</v>
      </c>
      <c r="K25" s="75"/>
      <c r="L25" s="33">
        <v>31231</v>
      </c>
      <c r="N25" s="193"/>
      <c r="O25" s="195"/>
      <c r="P25" s="193"/>
      <c r="R25" s="193"/>
      <c r="S25" s="195"/>
      <c r="T25" s="41"/>
      <c r="U25" s="41"/>
    </row>
    <row r="26" spans="1:22" s="39" customFormat="1" ht="20.25" customHeight="1">
      <c r="B26" s="39" t="s">
        <v>14</v>
      </c>
      <c r="E26" s="196"/>
      <c r="F26" s="84">
        <v>0</v>
      </c>
      <c r="G26" s="75"/>
      <c r="H26" s="84">
        <v>0</v>
      </c>
      <c r="I26" s="83"/>
      <c r="J26" s="33">
        <v>35700</v>
      </c>
      <c r="K26" s="83"/>
      <c r="L26" s="33">
        <v>35700</v>
      </c>
      <c r="N26" s="193"/>
      <c r="O26" s="195"/>
      <c r="P26" s="193"/>
      <c r="R26" s="193"/>
      <c r="S26" s="195"/>
      <c r="T26" s="41"/>
      <c r="U26" s="41"/>
    </row>
    <row r="27" spans="1:22" s="39" customFormat="1" ht="20.25" customHeight="1">
      <c r="B27" s="39" t="s">
        <v>144</v>
      </c>
      <c r="E27" s="40">
        <v>8</v>
      </c>
      <c r="F27" s="33">
        <v>532111</v>
      </c>
      <c r="G27" s="75"/>
      <c r="H27" s="33">
        <v>606488</v>
      </c>
      <c r="I27" s="75"/>
      <c r="J27" s="33">
        <v>532111</v>
      </c>
      <c r="K27" s="75"/>
      <c r="L27" s="33">
        <v>606488</v>
      </c>
      <c r="N27" s="193"/>
      <c r="O27" s="195"/>
      <c r="P27" s="193"/>
      <c r="R27" s="193"/>
      <c r="S27" s="195"/>
      <c r="T27" s="41"/>
      <c r="U27" s="41"/>
    </row>
    <row r="28" spans="1:22" s="39" customFormat="1" ht="20.25" customHeight="1">
      <c r="B28" s="39" t="s">
        <v>15</v>
      </c>
      <c r="E28" s="40">
        <v>9</v>
      </c>
      <c r="F28" s="33">
        <v>4789</v>
      </c>
      <c r="G28" s="75"/>
      <c r="H28" s="33">
        <v>3599</v>
      </c>
      <c r="I28" s="83"/>
      <c r="J28" s="33">
        <v>4387</v>
      </c>
      <c r="K28" s="83"/>
      <c r="L28" s="33">
        <v>3262</v>
      </c>
      <c r="N28" s="193"/>
      <c r="O28" s="195"/>
      <c r="P28" s="193"/>
      <c r="R28" s="193"/>
      <c r="S28" s="195"/>
      <c r="T28" s="41"/>
      <c r="U28" s="41"/>
    </row>
    <row r="29" spans="1:22" s="39" customFormat="1" ht="20.25" customHeight="1">
      <c r="B29" s="39" t="s">
        <v>104</v>
      </c>
      <c r="E29" s="40">
        <v>10</v>
      </c>
      <c r="F29" s="33">
        <v>12686</v>
      </c>
      <c r="G29" s="75"/>
      <c r="H29" s="33">
        <v>16891</v>
      </c>
      <c r="I29" s="83"/>
      <c r="J29" s="33">
        <v>11306</v>
      </c>
      <c r="K29" s="83"/>
      <c r="L29" s="33">
        <v>15181</v>
      </c>
      <c r="N29" s="193"/>
      <c r="O29" s="195"/>
      <c r="P29" s="193"/>
      <c r="R29" s="193"/>
      <c r="S29" s="195"/>
      <c r="T29" s="41"/>
      <c r="U29" s="41"/>
    </row>
    <row r="30" spans="1:22" s="39" customFormat="1" ht="20.25" customHeight="1">
      <c r="B30" s="39" t="s">
        <v>16</v>
      </c>
      <c r="E30" s="196"/>
      <c r="F30" s="33">
        <v>14401</v>
      </c>
      <c r="G30" s="75"/>
      <c r="H30" s="33">
        <v>14401</v>
      </c>
      <c r="I30" s="75"/>
      <c r="J30" s="33">
        <v>0</v>
      </c>
      <c r="K30" s="75"/>
      <c r="L30" s="33">
        <v>0</v>
      </c>
      <c r="N30" s="193"/>
      <c r="O30" s="195"/>
      <c r="P30" s="193"/>
      <c r="R30" s="193"/>
      <c r="S30" s="195"/>
      <c r="T30" s="41"/>
      <c r="U30" s="41"/>
    </row>
    <row r="31" spans="1:22" s="39" customFormat="1" ht="20.25" customHeight="1">
      <c r="B31" s="39" t="s">
        <v>163</v>
      </c>
      <c r="E31" s="40">
        <v>11</v>
      </c>
      <c r="F31" s="33">
        <v>3303</v>
      </c>
      <c r="G31" s="75"/>
      <c r="H31" s="33">
        <v>4346</v>
      </c>
      <c r="I31" s="75"/>
      <c r="J31" s="33">
        <v>146</v>
      </c>
      <c r="K31" s="75"/>
      <c r="L31" s="33">
        <v>157</v>
      </c>
      <c r="N31" s="193"/>
      <c r="O31" s="195"/>
      <c r="P31" s="193"/>
      <c r="R31" s="193"/>
      <c r="S31" s="195"/>
      <c r="T31" s="41"/>
      <c r="U31" s="41"/>
    </row>
    <row r="32" spans="1:22" s="39" customFormat="1" ht="20.25" customHeight="1">
      <c r="B32" s="39" t="s">
        <v>17</v>
      </c>
      <c r="E32" s="196"/>
      <c r="F32" s="33">
        <v>5315</v>
      </c>
      <c r="G32" s="75"/>
      <c r="H32" s="33">
        <v>4692</v>
      </c>
      <c r="I32" s="75"/>
      <c r="J32" s="33">
        <v>5350</v>
      </c>
      <c r="K32" s="75"/>
      <c r="L32" s="33">
        <v>4989</v>
      </c>
      <c r="N32" s="193"/>
      <c r="O32" s="195"/>
      <c r="P32" s="193"/>
      <c r="R32" s="193"/>
      <c r="S32" s="195"/>
      <c r="T32" s="41"/>
      <c r="U32" s="41"/>
    </row>
    <row r="33" spans="1:24" s="39" customFormat="1" ht="20.25" customHeight="1">
      <c r="B33" s="39" t="s">
        <v>117</v>
      </c>
      <c r="E33" s="196"/>
      <c r="F33" s="79">
        <v>19012</v>
      </c>
      <c r="G33" s="33"/>
      <c r="H33" s="33">
        <v>19498</v>
      </c>
      <c r="I33" s="33"/>
      <c r="J33" s="33">
        <v>15836</v>
      </c>
      <c r="K33" s="33"/>
      <c r="L33" s="33">
        <v>15836</v>
      </c>
      <c r="O33" s="195"/>
      <c r="P33" s="81"/>
      <c r="Q33" s="81"/>
      <c r="S33" s="195"/>
      <c r="T33" s="41"/>
      <c r="U33" s="41"/>
    </row>
    <row r="34" spans="1:24" s="39" customFormat="1" ht="20.25" customHeight="1">
      <c r="B34" s="39" t="s">
        <v>18</v>
      </c>
      <c r="E34" s="40">
        <v>12</v>
      </c>
      <c r="F34" s="33">
        <v>38295</v>
      </c>
      <c r="G34" s="75"/>
      <c r="H34" s="33">
        <v>25878</v>
      </c>
      <c r="I34" s="83"/>
      <c r="J34" s="33">
        <v>38290</v>
      </c>
      <c r="K34" s="83"/>
      <c r="L34" s="33">
        <v>25873</v>
      </c>
      <c r="N34" s="193"/>
      <c r="O34" s="195"/>
      <c r="P34" s="193"/>
      <c r="R34" s="193"/>
      <c r="S34" s="195"/>
      <c r="T34" s="41"/>
      <c r="U34" s="41"/>
    </row>
    <row r="35" spans="1:24" s="39" customFormat="1" ht="20.25" customHeight="1">
      <c r="C35" s="77" t="s">
        <v>19</v>
      </c>
      <c r="E35" s="21"/>
      <c r="F35" s="80">
        <f>SUM(F23:F34)</f>
        <v>701147</v>
      </c>
      <c r="G35" s="75"/>
      <c r="H35" s="80">
        <v>761459</v>
      </c>
      <c r="I35" s="83"/>
      <c r="J35" s="80">
        <f>SUM(J23:J34)</f>
        <v>705546</v>
      </c>
      <c r="K35" s="83"/>
      <c r="L35" s="80">
        <v>764337</v>
      </c>
      <c r="M35" s="41">
        <f>SUM(F23:F34)-F35</f>
        <v>0</v>
      </c>
      <c r="N35" s="193"/>
      <c r="O35" s="41">
        <f>SUM(H23:H34)-H35</f>
        <v>0</v>
      </c>
      <c r="P35" s="193"/>
      <c r="Q35" s="41">
        <f>SUM(J23:J34)-J35</f>
        <v>0</v>
      </c>
      <c r="R35" s="193"/>
      <c r="S35" s="41">
        <f>SUM(L23:L34)-L35</f>
        <v>0</v>
      </c>
      <c r="T35" s="41"/>
      <c r="U35" s="41"/>
    </row>
    <row r="36" spans="1:24" s="39" customFormat="1" ht="20.25" customHeight="1" thickBot="1">
      <c r="A36" s="77" t="s">
        <v>20</v>
      </c>
      <c r="E36" s="21"/>
      <c r="F36" s="82">
        <f>+F21+F35</f>
        <v>1976144</v>
      </c>
      <c r="G36" s="75"/>
      <c r="H36" s="82">
        <v>2116180</v>
      </c>
      <c r="I36" s="83"/>
      <c r="J36" s="82">
        <f>+J21+J35</f>
        <v>1920253</v>
      </c>
      <c r="K36" s="83"/>
      <c r="L36" s="82">
        <v>2068288</v>
      </c>
      <c r="M36" s="41">
        <f>F21+F35-F36</f>
        <v>0</v>
      </c>
      <c r="N36" s="193"/>
      <c r="O36" s="41">
        <f>H21+H35-H36</f>
        <v>0</v>
      </c>
      <c r="P36" s="193"/>
      <c r="Q36" s="41">
        <f>J21+J35-J36</f>
        <v>0</v>
      </c>
      <c r="R36" s="193"/>
      <c r="S36" s="41">
        <f>L21+L35-L36</f>
        <v>0</v>
      </c>
      <c r="T36" s="41"/>
      <c r="U36" s="197"/>
      <c r="V36" s="41"/>
      <c r="W36" s="197"/>
      <c r="X36" s="41"/>
    </row>
    <row r="37" spans="1:24" s="42" customFormat="1" ht="25.15" customHeight="1" thickTop="1">
      <c r="L37" s="44" t="s">
        <v>161</v>
      </c>
      <c r="N37" s="193"/>
      <c r="O37" s="194"/>
      <c r="P37" s="193"/>
      <c r="Q37" s="194"/>
      <c r="R37" s="193"/>
      <c r="T37" s="41"/>
      <c r="U37" s="41"/>
    </row>
    <row r="38" spans="1:24" s="42" customFormat="1" ht="25.15" customHeight="1">
      <c r="L38" s="45" t="s">
        <v>162</v>
      </c>
      <c r="N38" s="193"/>
      <c r="O38" s="194"/>
      <c r="P38" s="193"/>
      <c r="Q38" s="194"/>
      <c r="R38" s="193"/>
      <c r="T38" s="41"/>
      <c r="U38" s="41"/>
    </row>
    <row r="39" spans="1:24" s="39" customFormat="1" ht="24" thickTop="1">
      <c r="A39" s="212" t="s">
        <v>85</v>
      </c>
      <c r="B39" s="213"/>
      <c r="C39" s="213"/>
      <c r="D39" s="213"/>
      <c r="E39" s="213"/>
      <c r="F39" s="213"/>
      <c r="G39" s="213"/>
      <c r="H39" s="213"/>
      <c r="I39" s="213"/>
      <c r="J39" s="213"/>
      <c r="K39" s="213"/>
      <c r="L39" s="213"/>
      <c r="N39" s="193"/>
      <c r="O39" s="194"/>
      <c r="P39" s="193"/>
      <c r="Q39" s="194"/>
      <c r="R39" s="193"/>
      <c r="T39" s="41"/>
      <c r="U39" s="41"/>
    </row>
    <row r="40" spans="1:24" s="39" customFormat="1">
      <c r="A40" s="215" t="s">
        <v>0</v>
      </c>
      <c r="B40" s="215"/>
      <c r="C40" s="215"/>
      <c r="D40" s="215"/>
      <c r="E40" s="215"/>
      <c r="F40" s="215"/>
      <c r="G40" s="215"/>
      <c r="H40" s="215"/>
      <c r="I40" s="215"/>
      <c r="J40" s="215"/>
      <c r="K40" s="215"/>
      <c r="L40" s="215"/>
      <c r="N40" s="193"/>
      <c r="O40" s="194"/>
      <c r="P40" s="193"/>
      <c r="Q40" s="194"/>
      <c r="R40" s="193"/>
      <c r="T40" s="41"/>
      <c r="U40" s="41"/>
    </row>
    <row r="41" spans="1:24" s="39" customFormat="1">
      <c r="A41" s="215" t="s">
        <v>150</v>
      </c>
      <c r="B41" s="215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N41" s="193"/>
      <c r="O41" s="194"/>
      <c r="P41" s="193"/>
      <c r="Q41" s="194"/>
      <c r="R41" s="193"/>
      <c r="T41" s="41"/>
      <c r="U41" s="41"/>
    </row>
    <row r="42" spans="1:24" s="39" customFormat="1">
      <c r="A42" s="215" t="s">
        <v>171</v>
      </c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  <c r="N42" s="193"/>
      <c r="O42" s="194"/>
      <c r="P42" s="193"/>
      <c r="Q42" s="194"/>
      <c r="R42" s="193"/>
      <c r="T42" s="41"/>
      <c r="U42" s="41"/>
    </row>
    <row r="43" spans="1:24" s="39" customFormat="1" ht="8.25" customHeight="1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N43" s="193"/>
      <c r="O43" s="194"/>
      <c r="P43" s="193"/>
      <c r="Q43" s="194"/>
      <c r="R43" s="193"/>
      <c r="T43" s="41"/>
      <c r="U43" s="41"/>
    </row>
    <row r="44" spans="1:24" s="39" customFormat="1" ht="20.25" customHeight="1">
      <c r="F44" s="47"/>
      <c r="G44" s="47"/>
      <c r="H44" s="47"/>
      <c r="I44" s="47"/>
      <c r="J44" s="47"/>
      <c r="K44" s="47"/>
      <c r="L44" s="48" t="s">
        <v>95</v>
      </c>
      <c r="N44" s="193"/>
      <c r="O44" s="194"/>
      <c r="P44" s="193"/>
      <c r="Q44" s="194"/>
      <c r="R44" s="193"/>
      <c r="T44" s="41"/>
      <c r="U44" s="41"/>
    </row>
    <row r="45" spans="1:24" s="39" customFormat="1" ht="20.25" customHeight="1">
      <c r="F45" s="216" t="s">
        <v>1</v>
      </c>
      <c r="G45" s="216"/>
      <c r="H45" s="216"/>
      <c r="I45" s="40"/>
      <c r="J45" s="216" t="s">
        <v>2</v>
      </c>
      <c r="K45" s="216"/>
      <c r="L45" s="216"/>
      <c r="N45" s="193"/>
      <c r="O45" s="194"/>
      <c r="P45" s="193"/>
      <c r="Q45" s="194"/>
      <c r="R45" s="193"/>
      <c r="T45" s="41"/>
      <c r="U45" s="41"/>
    </row>
    <row r="46" spans="1:24" s="39" customFormat="1" ht="20.25" customHeight="1">
      <c r="F46" s="189" t="s">
        <v>173</v>
      </c>
      <c r="G46" s="190"/>
      <c r="H46" s="189" t="s">
        <v>91</v>
      </c>
      <c r="I46" s="40"/>
      <c r="J46" s="189" t="s">
        <v>173</v>
      </c>
      <c r="K46" s="190"/>
      <c r="L46" s="189" t="s">
        <v>91</v>
      </c>
      <c r="N46" s="193"/>
      <c r="O46" s="194"/>
      <c r="P46" s="193"/>
      <c r="Q46" s="194"/>
      <c r="R46" s="193"/>
      <c r="T46" s="41"/>
      <c r="U46" s="41"/>
    </row>
    <row r="47" spans="1:24" s="39" customFormat="1" ht="20.25" customHeight="1">
      <c r="E47" s="191" t="s">
        <v>3</v>
      </c>
      <c r="F47" s="192" t="s">
        <v>172</v>
      </c>
      <c r="G47" s="190"/>
      <c r="H47" s="192" t="s">
        <v>143</v>
      </c>
      <c r="I47" s="190"/>
      <c r="J47" s="192" t="s">
        <v>172</v>
      </c>
      <c r="K47" s="190"/>
      <c r="L47" s="192" t="s">
        <v>143</v>
      </c>
      <c r="N47" s="193"/>
      <c r="O47" s="194"/>
      <c r="P47" s="193"/>
      <c r="Q47" s="194"/>
      <c r="R47" s="193"/>
      <c r="T47" s="41"/>
      <c r="U47" s="41"/>
    </row>
    <row r="48" spans="1:24" s="21" customFormat="1" ht="20.25" customHeight="1">
      <c r="A48" s="214" t="s">
        <v>21</v>
      </c>
      <c r="B48" s="214"/>
      <c r="C48" s="214"/>
      <c r="D48" s="214"/>
      <c r="E48" s="39"/>
      <c r="N48" s="187"/>
      <c r="O48" s="188"/>
      <c r="P48" s="187"/>
      <c r="Q48" s="188"/>
      <c r="R48" s="187"/>
      <c r="T48" s="198"/>
      <c r="U48" s="198"/>
    </row>
    <row r="49" spans="1:22" s="21" customFormat="1" ht="20.25" customHeight="1">
      <c r="A49" s="77" t="s">
        <v>22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N49" s="187"/>
      <c r="O49" s="188"/>
      <c r="P49" s="187"/>
      <c r="Q49" s="188"/>
      <c r="R49" s="187"/>
      <c r="T49" s="198"/>
      <c r="U49" s="198"/>
    </row>
    <row r="50" spans="1:22" s="21" customFormat="1" ht="20.25" customHeight="1">
      <c r="A50" s="39"/>
      <c r="B50" s="39" t="s">
        <v>23</v>
      </c>
      <c r="C50" s="39"/>
      <c r="D50" s="39"/>
      <c r="E50" s="40">
        <v>13</v>
      </c>
      <c r="F50" s="33">
        <v>2692</v>
      </c>
      <c r="G50" s="75"/>
      <c r="H50" s="33">
        <v>16323</v>
      </c>
      <c r="I50" s="75"/>
      <c r="J50" s="33">
        <v>0</v>
      </c>
      <c r="K50" s="75"/>
      <c r="L50" s="33">
        <v>16323</v>
      </c>
      <c r="N50" s="187"/>
      <c r="O50" s="199"/>
      <c r="P50" s="187"/>
      <c r="Q50" s="188"/>
      <c r="R50" s="187"/>
      <c r="T50" s="198"/>
      <c r="U50" s="198"/>
    </row>
    <row r="51" spans="1:22" s="39" customFormat="1" ht="20.25" customHeight="1">
      <c r="B51" s="39" t="s">
        <v>112</v>
      </c>
      <c r="E51" s="40">
        <v>14</v>
      </c>
      <c r="F51" s="33">
        <v>466095</v>
      </c>
      <c r="G51" s="75"/>
      <c r="H51" s="33">
        <v>390701</v>
      </c>
      <c r="I51" s="75"/>
      <c r="J51" s="33">
        <v>453677</v>
      </c>
      <c r="K51" s="75"/>
      <c r="L51" s="33">
        <v>377383</v>
      </c>
      <c r="N51" s="193"/>
      <c r="O51" s="195"/>
      <c r="P51" s="193"/>
      <c r="Q51" s="194"/>
      <c r="R51" s="193"/>
      <c r="S51" s="195"/>
      <c r="T51" s="195"/>
      <c r="U51" s="41"/>
    </row>
    <row r="52" spans="1:22" s="39" customFormat="1" ht="19.149999999999999" customHeight="1">
      <c r="B52" s="39" t="s">
        <v>24</v>
      </c>
      <c r="E52" s="196"/>
      <c r="F52" s="33">
        <v>120586</v>
      </c>
      <c r="G52" s="75"/>
      <c r="H52" s="33">
        <v>130650</v>
      </c>
      <c r="I52" s="75"/>
      <c r="J52" s="33">
        <v>116672</v>
      </c>
      <c r="K52" s="75"/>
      <c r="L52" s="33">
        <v>128997</v>
      </c>
      <c r="N52" s="193"/>
      <c r="O52" s="195"/>
      <c r="P52" s="193"/>
      <c r="Q52" s="194"/>
      <c r="R52" s="193"/>
      <c r="S52" s="195"/>
      <c r="T52" s="195"/>
      <c r="U52" s="41"/>
    </row>
    <row r="53" spans="1:22" s="39" customFormat="1" ht="20.25" customHeight="1">
      <c r="B53" s="39" t="s">
        <v>132</v>
      </c>
      <c r="E53" s="40">
        <v>5</v>
      </c>
      <c r="F53" s="33">
        <v>314473</v>
      </c>
      <c r="G53" s="33"/>
      <c r="H53" s="33">
        <v>298371</v>
      </c>
      <c r="I53" s="33"/>
      <c r="J53" s="33">
        <v>310921</v>
      </c>
      <c r="K53" s="33"/>
      <c r="L53" s="33">
        <v>298371</v>
      </c>
      <c r="N53" s="193"/>
      <c r="O53" s="195"/>
      <c r="P53" s="193"/>
      <c r="Q53" s="194"/>
      <c r="R53" s="193"/>
      <c r="S53" s="195"/>
      <c r="T53" s="195"/>
      <c r="U53" s="41"/>
    </row>
    <row r="54" spans="1:22" s="39" customFormat="1" ht="20.25" customHeight="1">
      <c r="B54" s="39" t="s">
        <v>145</v>
      </c>
      <c r="E54" s="40">
        <v>10</v>
      </c>
      <c r="F54" s="33">
        <v>4567</v>
      </c>
      <c r="G54" s="75"/>
      <c r="H54" s="33">
        <v>4771</v>
      </c>
      <c r="I54" s="75"/>
      <c r="J54" s="33">
        <v>3908</v>
      </c>
      <c r="K54" s="75"/>
      <c r="L54" s="33">
        <v>4130</v>
      </c>
      <c r="N54" s="193"/>
      <c r="O54" s="195"/>
      <c r="P54" s="193"/>
      <c r="Q54" s="194"/>
      <c r="R54" s="193"/>
      <c r="S54" s="195"/>
      <c r="T54" s="195"/>
      <c r="U54" s="41"/>
    </row>
    <row r="55" spans="1:22" s="21" customFormat="1" ht="20.25" customHeight="1">
      <c r="B55" s="39" t="s">
        <v>122</v>
      </c>
      <c r="C55" s="39"/>
      <c r="D55" s="39"/>
      <c r="N55" s="187"/>
      <c r="O55" s="199"/>
      <c r="P55" s="187"/>
      <c r="Q55" s="188"/>
      <c r="R55" s="187"/>
      <c r="S55" s="195"/>
      <c r="T55" s="195"/>
      <c r="U55" s="198"/>
    </row>
    <row r="56" spans="1:22" s="39" customFormat="1" ht="20.25" customHeight="1">
      <c r="C56" s="39" t="s">
        <v>123</v>
      </c>
      <c r="E56" s="40">
        <v>15</v>
      </c>
      <c r="F56" s="33">
        <v>31112</v>
      </c>
      <c r="H56" s="33">
        <v>11112</v>
      </c>
      <c r="I56" s="75"/>
      <c r="J56" s="33">
        <v>31112</v>
      </c>
      <c r="K56" s="75"/>
      <c r="L56" s="33">
        <v>11112</v>
      </c>
      <c r="N56" s="193"/>
      <c r="O56" s="195"/>
      <c r="P56" s="193"/>
      <c r="Q56" s="194"/>
      <c r="R56" s="193"/>
      <c r="S56" s="195"/>
      <c r="T56" s="195"/>
      <c r="U56" s="41"/>
    </row>
    <row r="57" spans="1:22" s="39" customFormat="1" ht="20.25" customHeight="1">
      <c r="B57" s="39" t="s">
        <v>151</v>
      </c>
      <c r="E57" s="40"/>
      <c r="F57" s="33">
        <v>394</v>
      </c>
      <c r="H57" s="33">
        <v>2133</v>
      </c>
      <c r="I57" s="75"/>
      <c r="J57" s="33">
        <v>394</v>
      </c>
      <c r="K57" s="75"/>
      <c r="L57" s="33">
        <v>2133</v>
      </c>
      <c r="N57" s="193"/>
      <c r="O57" s="195"/>
      <c r="P57" s="193"/>
      <c r="Q57" s="194"/>
      <c r="R57" s="193"/>
      <c r="S57" s="195"/>
      <c r="T57" s="195"/>
      <c r="U57" s="41"/>
    </row>
    <row r="58" spans="1:22" s="21" customFormat="1" ht="20.25" hidden="1" customHeight="1">
      <c r="A58" s="39"/>
      <c r="B58" s="39" t="s">
        <v>164</v>
      </c>
      <c r="C58" s="39"/>
      <c r="D58" s="39"/>
      <c r="E58" s="40"/>
      <c r="F58" s="34"/>
      <c r="H58" s="34"/>
      <c r="I58" s="22"/>
      <c r="J58" s="33"/>
      <c r="K58" s="22"/>
      <c r="L58" s="34"/>
      <c r="N58" s="187"/>
      <c r="O58" s="195"/>
      <c r="P58" s="187"/>
      <c r="Q58" s="188"/>
      <c r="R58" s="187"/>
      <c r="S58" s="195"/>
      <c r="T58" s="195"/>
      <c r="U58" s="198"/>
    </row>
    <row r="59" spans="1:22" s="39" customFormat="1" ht="20.25" customHeight="1">
      <c r="B59" s="39" t="s">
        <v>25</v>
      </c>
      <c r="E59" s="40"/>
      <c r="F59" s="33">
        <v>40062</v>
      </c>
      <c r="G59" s="75"/>
      <c r="H59" s="33">
        <v>60933</v>
      </c>
      <c r="I59" s="75"/>
      <c r="J59" s="33">
        <f>38683-1</f>
        <v>38682</v>
      </c>
      <c r="K59" s="75"/>
      <c r="L59" s="33">
        <v>58625</v>
      </c>
      <c r="N59" s="193"/>
      <c r="O59" s="195"/>
      <c r="P59" s="193"/>
      <c r="Q59" s="194"/>
      <c r="R59" s="193"/>
      <c r="S59" s="195"/>
      <c r="T59" s="195"/>
      <c r="U59" s="41"/>
    </row>
    <row r="60" spans="1:22" s="39" customFormat="1" ht="20.25" customHeight="1">
      <c r="A60" s="77"/>
      <c r="B60" s="77"/>
      <c r="C60" s="77" t="s">
        <v>26</v>
      </c>
      <c r="D60" s="77"/>
      <c r="E60" s="40"/>
      <c r="F60" s="80">
        <f>SUM(F50:F59)</f>
        <v>979981</v>
      </c>
      <c r="G60" s="75"/>
      <c r="H60" s="80">
        <v>914994</v>
      </c>
      <c r="I60" s="75"/>
      <c r="J60" s="80">
        <f>SUM(J50:J59)</f>
        <v>955366</v>
      </c>
      <c r="K60" s="75"/>
      <c r="L60" s="80">
        <v>897074</v>
      </c>
      <c r="M60" s="41">
        <f>SUM(F50:F59)-F60</f>
        <v>0</v>
      </c>
      <c r="N60" s="193"/>
      <c r="O60" s="41">
        <f>SUM(H50:H59)-H60</f>
        <v>0</v>
      </c>
      <c r="P60" s="193"/>
      <c r="Q60" s="41">
        <f>SUM(J50:J59)-J60</f>
        <v>0</v>
      </c>
      <c r="R60" s="193"/>
      <c r="S60" s="41">
        <f>SUM(L50:L59)-L60</f>
        <v>0</v>
      </c>
      <c r="T60" s="41"/>
      <c r="U60" s="41"/>
      <c r="V60" s="41"/>
    </row>
    <row r="61" spans="1:22" s="21" customFormat="1" ht="20.25" customHeight="1">
      <c r="A61" s="77" t="s">
        <v>27</v>
      </c>
      <c r="B61" s="77"/>
      <c r="C61" s="77"/>
      <c r="D61" s="77"/>
      <c r="E61" s="40"/>
      <c r="F61" s="22"/>
      <c r="G61" s="22"/>
      <c r="H61" s="22"/>
      <c r="I61" s="22"/>
      <c r="J61" s="22"/>
      <c r="K61" s="22"/>
      <c r="L61" s="22"/>
      <c r="N61" s="187"/>
      <c r="P61" s="187"/>
      <c r="R61" s="187"/>
      <c r="T61" s="198"/>
      <c r="U61" s="198"/>
    </row>
    <row r="62" spans="1:22" s="21" customFormat="1" ht="20.25" customHeight="1">
      <c r="A62" s="39"/>
      <c r="B62" s="39" t="s">
        <v>146</v>
      </c>
      <c r="C62" s="39"/>
      <c r="D62" s="39"/>
      <c r="E62" s="40"/>
      <c r="F62" s="33">
        <v>3994</v>
      </c>
      <c r="G62" s="22"/>
      <c r="H62" s="75">
        <v>86041</v>
      </c>
      <c r="I62" s="22"/>
      <c r="J62" s="33">
        <v>3994</v>
      </c>
      <c r="K62" s="22"/>
      <c r="L62" s="75">
        <v>86040</v>
      </c>
      <c r="N62" s="187"/>
      <c r="O62" s="195"/>
      <c r="P62" s="187"/>
      <c r="R62" s="187"/>
      <c r="T62" s="198"/>
      <c r="U62" s="198"/>
    </row>
    <row r="63" spans="1:22" s="39" customFormat="1" ht="20.25" customHeight="1">
      <c r="A63" s="77"/>
      <c r="B63" s="39" t="s">
        <v>118</v>
      </c>
      <c r="C63" s="77"/>
      <c r="D63" s="77"/>
      <c r="E63" s="196"/>
      <c r="F63" s="75"/>
      <c r="G63" s="75"/>
      <c r="H63" s="75"/>
      <c r="I63" s="75"/>
      <c r="K63" s="75"/>
      <c r="L63" s="75"/>
      <c r="N63" s="193"/>
      <c r="O63" s="195"/>
      <c r="P63" s="193"/>
      <c r="R63" s="193"/>
      <c r="T63" s="41"/>
      <c r="U63" s="41"/>
    </row>
    <row r="64" spans="1:22" s="39" customFormat="1" ht="20.25" customHeight="1">
      <c r="C64" s="39" t="s">
        <v>119</v>
      </c>
      <c r="E64" s="40">
        <v>5</v>
      </c>
      <c r="F64" s="33">
        <v>22456</v>
      </c>
      <c r="G64" s="33"/>
      <c r="H64" s="33">
        <v>57477</v>
      </c>
      <c r="I64" s="33"/>
      <c r="J64" s="75">
        <v>22456</v>
      </c>
      <c r="K64" s="33"/>
      <c r="L64" s="33">
        <v>57477</v>
      </c>
      <c r="M64" s="41"/>
      <c r="O64" s="195"/>
      <c r="Q64" s="81"/>
      <c r="S64" s="195"/>
      <c r="T64" s="41"/>
      <c r="U64" s="41"/>
    </row>
    <row r="65" spans="1:22" s="39" customFormat="1" ht="20.25" customHeight="1">
      <c r="B65" s="39" t="s">
        <v>165</v>
      </c>
      <c r="E65" s="40">
        <v>10</v>
      </c>
      <c r="F65" s="33">
        <v>9236</v>
      </c>
      <c r="G65" s="33"/>
      <c r="H65" s="33">
        <v>13428</v>
      </c>
      <c r="I65" s="33"/>
      <c r="J65" s="33">
        <v>8480</v>
      </c>
      <c r="K65" s="33"/>
      <c r="L65" s="33">
        <v>12339</v>
      </c>
      <c r="O65" s="195"/>
      <c r="S65" s="195"/>
      <c r="T65" s="41"/>
      <c r="U65" s="41"/>
    </row>
    <row r="66" spans="1:22" s="39" customFormat="1" ht="20.25" customHeight="1">
      <c r="B66" s="39" t="s">
        <v>113</v>
      </c>
      <c r="E66" s="40">
        <v>15</v>
      </c>
      <c r="F66" s="75">
        <v>32034</v>
      </c>
      <c r="G66" s="75"/>
      <c r="H66" s="33">
        <v>124718</v>
      </c>
      <c r="I66" s="75"/>
      <c r="J66" s="33">
        <v>32034</v>
      </c>
      <c r="K66" s="75"/>
      <c r="L66" s="33">
        <v>124718</v>
      </c>
      <c r="N66" s="200"/>
      <c r="O66" s="195"/>
      <c r="P66" s="200"/>
      <c r="R66" s="200"/>
      <c r="S66" s="195"/>
      <c r="T66" s="41"/>
      <c r="U66" s="41"/>
    </row>
    <row r="67" spans="1:22" s="21" customFormat="1" ht="20.25" customHeight="1">
      <c r="A67" s="39"/>
      <c r="B67" s="39" t="s">
        <v>170</v>
      </c>
      <c r="C67" s="39"/>
      <c r="D67" s="39"/>
      <c r="E67" s="40">
        <v>16</v>
      </c>
      <c r="F67" s="75">
        <v>25676</v>
      </c>
      <c r="G67" s="22"/>
      <c r="H67" s="33">
        <v>23437</v>
      </c>
      <c r="I67" s="75"/>
      <c r="J67" s="75">
        <v>23058</v>
      </c>
      <c r="K67" s="75"/>
      <c r="L67" s="33">
        <v>21125</v>
      </c>
      <c r="N67" s="188"/>
      <c r="O67" s="195"/>
      <c r="P67" s="188"/>
      <c r="R67" s="188"/>
      <c r="S67" s="195"/>
      <c r="T67" s="198"/>
      <c r="U67" s="198"/>
    </row>
    <row r="68" spans="1:22" s="39" customFormat="1" ht="20.25" customHeight="1">
      <c r="C68" s="77" t="s">
        <v>28</v>
      </c>
      <c r="E68" s="40"/>
      <c r="F68" s="80">
        <f>SUM(F62:F67)</f>
        <v>93396</v>
      </c>
      <c r="G68" s="75"/>
      <c r="H68" s="80">
        <v>305101</v>
      </c>
      <c r="I68" s="75"/>
      <c r="J68" s="80">
        <f>SUM(J62:J67)</f>
        <v>90022</v>
      </c>
      <c r="K68" s="75"/>
      <c r="L68" s="80">
        <v>301699</v>
      </c>
      <c r="M68" s="41">
        <f>SUM(F62:F67)-F68</f>
        <v>0</v>
      </c>
      <c r="N68" s="194"/>
      <c r="O68" s="41">
        <f>SUM(H62:H67)-H68</f>
        <v>0</v>
      </c>
      <c r="P68" s="194"/>
      <c r="Q68" s="41">
        <f>SUM(J62:J67)-J68</f>
        <v>0</v>
      </c>
      <c r="R68" s="194"/>
      <c r="S68" s="41">
        <f>SUM(L62:L67)-L68</f>
        <v>0</v>
      </c>
      <c r="T68" s="41"/>
      <c r="U68" s="41"/>
      <c r="V68" s="41"/>
    </row>
    <row r="69" spans="1:22" s="39" customFormat="1" ht="20.25" customHeight="1">
      <c r="A69" s="77" t="s">
        <v>29</v>
      </c>
      <c r="F69" s="80">
        <f>+F60+F68</f>
        <v>1073377</v>
      </c>
      <c r="G69" s="75"/>
      <c r="H69" s="80">
        <v>1220095</v>
      </c>
      <c r="I69" s="75"/>
      <c r="J69" s="80">
        <f>+J60+J68</f>
        <v>1045388</v>
      </c>
      <c r="K69" s="75"/>
      <c r="L69" s="80">
        <v>1198773</v>
      </c>
      <c r="M69" s="41">
        <f>F60+F68-F69</f>
        <v>0</v>
      </c>
      <c r="N69" s="200"/>
      <c r="O69" s="41">
        <f>H60+H68-H69</f>
        <v>0</v>
      </c>
      <c r="P69" s="200"/>
      <c r="Q69" s="41">
        <f>J60+J68-J69</f>
        <v>0</v>
      </c>
      <c r="R69" s="200"/>
      <c r="S69" s="41">
        <f>L60+L68-L69</f>
        <v>0</v>
      </c>
      <c r="T69" s="41"/>
      <c r="U69" s="41"/>
      <c r="V69" s="41"/>
    </row>
    <row r="70" spans="1:22" s="39" customFormat="1" ht="25.15" customHeight="1">
      <c r="A70" s="201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4" t="s">
        <v>161</v>
      </c>
      <c r="N70" s="194"/>
      <c r="O70" s="194"/>
      <c r="P70" s="194"/>
      <c r="Q70" s="194"/>
      <c r="R70" s="194"/>
      <c r="T70" s="41"/>
      <c r="U70" s="41"/>
    </row>
    <row r="71" spans="1:22" s="39" customFormat="1" ht="25.15" customHeight="1">
      <c r="A71" s="201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5" t="s">
        <v>162</v>
      </c>
      <c r="N71" s="200"/>
      <c r="O71" s="194"/>
      <c r="P71" s="200"/>
      <c r="Q71" s="194"/>
      <c r="R71" s="200"/>
      <c r="T71" s="41"/>
      <c r="U71" s="41"/>
    </row>
    <row r="72" spans="1:22" s="186" customFormat="1">
      <c r="A72" s="212" t="s">
        <v>86</v>
      </c>
      <c r="B72" s="213"/>
      <c r="C72" s="213"/>
      <c r="D72" s="213"/>
      <c r="E72" s="213"/>
      <c r="F72" s="213"/>
      <c r="G72" s="213"/>
      <c r="H72" s="213"/>
      <c r="I72" s="213"/>
      <c r="J72" s="213"/>
      <c r="K72" s="213"/>
      <c r="L72" s="213"/>
      <c r="N72" s="194"/>
      <c r="O72" s="194"/>
      <c r="P72" s="194"/>
      <c r="Q72" s="194"/>
      <c r="R72" s="194"/>
      <c r="T72" s="41"/>
      <c r="U72" s="41"/>
    </row>
    <row r="73" spans="1:22" s="186" customFormat="1">
      <c r="A73" s="215" t="s">
        <v>0</v>
      </c>
      <c r="B73" s="215"/>
      <c r="C73" s="215"/>
      <c r="D73" s="215"/>
      <c r="E73" s="215"/>
      <c r="F73" s="215"/>
      <c r="G73" s="215"/>
      <c r="H73" s="215"/>
      <c r="I73" s="215"/>
      <c r="J73" s="215"/>
      <c r="K73" s="215"/>
      <c r="L73" s="215"/>
      <c r="N73" s="200"/>
      <c r="O73" s="194"/>
      <c r="P73" s="200"/>
      <c r="Q73" s="194"/>
      <c r="R73" s="200"/>
      <c r="T73" s="41"/>
      <c r="U73" s="41"/>
    </row>
    <row r="74" spans="1:22" s="186" customFormat="1">
      <c r="A74" s="215" t="s">
        <v>150</v>
      </c>
      <c r="B74" s="215"/>
      <c r="C74" s="215"/>
      <c r="D74" s="215"/>
      <c r="E74" s="215"/>
      <c r="F74" s="215"/>
      <c r="G74" s="215"/>
      <c r="H74" s="215"/>
      <c r="I74" s="215"/>
      <c r="J74" s="215"/>
      <c r="K74" s="215"/>
      <c r="L74" s="215"/>
      <c r="N74" s="194"/>
      <c r="O74" s="194"/>
      <c r="P74" s="194"/>
      <c r="Q74" s="194"/>
      <c r="R74" s="194"/>
      <c r="T74" s="41"/>
      <c r="U74" s="41"/>
    </row>
    <row r="75" spans="1:22" s="186" customFormat="1">
      <c r="A75" s="215" t="s">
        <v>171</v>
      </c>
      <c r="B75" s="215"/>
      <c r="C75" s="215"/>
      <c r="D75" s="215"/>
      <c r="E75" s="215"/>
      <c r="F75" s="215"/>
      <c r="G75" s="215"/>
      <c r="H75" s="215"/>
      <c r="I75" s="215"/>
      <c r="J75" s="215"/>
      <c r="K75" s="215"/>
      <c r="L75" s="215"/>
      <c r="N75" s="200"/>
      <c r="O75" s="194"/>
      <c r="P75" s="200"/>
      <c r="Q75" s="194"/>
      <c r="R75" s="200"/>
      <c r="T75" s="41"/>
      <c r="U75" s="41"/>
    </row>
    <row r="76" spans="1:22" s="39" customFormat="1" ht="8.25" customHeight="1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N76" s="194"/>
      <c r="O76" s="194"/>
      <c r="P76" s="194"/>
      <c r="Q76" s="194"/>
      <c r="R76" s="194"/>
      <c r="T76" s="41"/>
      <c r="U76" s="41"/>
    </row>
    <row r="77" spans="1:22" s="186" customFormat="1" ht="18.75" customHeight="1">
      <c r="A77" s="39"/>
      <c r="B77" s="39"/>
      <c r="C77" s="39"/>
      <c r="D77" s="39"/>
      <c r="E77" s="39"/>
      <c r="F77" s="47"/>
      <c r="G77" s="47"/>
      <c r="H77" s="47"/>
      <c r="I77" s="47"/>
      <c r="J77" s="47"/>
      <c r="K77" s="47"/>
      <c r="L77" s="48" t="s">
        <v>95</v>
      </c>
      <c r="N77" s="200"/>
      <c r="O77" s="194"/>
      <c r="P77" s="200"/>
      <c r="Q77" s="194"/>
      <c r="R77" s="200"/>
      <c r="T77" s="41"/>
      <c r="U77" s="41"/>
    </row>
    <row r="78" spans="1:22" s="186" customFormat="1" ht="18.75" customHeight="1">
      <c r="A78" s="39"/>
      <c r="B78" s="39"/>
      <c r="C78" s="39"/>
      <c r="D78" s="39"/>
      <c r="E78" s="39"/>
      <c r="F78" s="216" t="s">
        <v>1</v>
      </c>
      <c r="G78" s="216"/>
      <c r="H78" s="216"/>
      <c r="I78" s="40"/>
      <c r="J78" s="216" t="s">
        <v>2</v>
      </c>
      <c r="K78" s="216"/>
      <c r="L78" s="216"/>
      <c r="N78" s="194"/>
      <c r="O78" s="194"/>
      <c r="P78" s="194"/>
      <c r="Q78" s="194"/>
      <c r="R78" s="194"/>
      <c r="T78" s="41"/>
      <c r="U78" s="41"/>
    </row>
    <row r="79" spans="1:22" s="186" customFormat="1" ht="18.75" customHeight="1">
      <c r="A79" s="39"/>
      <c r="B79" s="39"/>
      <c r="C79" s="39"/>
      <c r="D79" s="39"/>
      <c r="E79" s="39"/>
      <c r="F79" s="189" t="s">
        <v>173</v>
      </c>
      <c r="G79" s="190"/>
      <c r="H79" s="189" t="s">
        <v>91</v>
      </c>
      <c r="I79" s="40"/>
      <c r="J79" s="189" t="s">
        <v>173</v>
      </c>
      <c r="K79" s="190"/>
      <c r="L79" s="189" t="s">
        <v>91</v>
      </c>
      <c r="N79" s="200"/>
      <c r="O79" s="194"/>
      <c r="P79" s="200"/>
      <c r="Q79" s="194"/>
      <c r="R79" s="200"/>
      <c r="T79" s="41"/>
      <c r="U79" s="41"/>
    </row>
    <row r="80" spans="1:22" s="186" customFormat="1" ht="18.75" customHeight="1">
      <c r="A80" s="39"/>
      <c r="B80" s="39"/>
      <c r="C80" s="39"/>
      <c r="D80" s="39"/>
      <c r="E80" s="191" t="s">
        <v>3</v>
      </c>
      <c r="F80" s="192" t="s">
        <v>172</v>
      </c>
      <c r="G80" s="190"/>
      <c r="H80" s="192" t="s">
        <v>143</v>
      </c>
      <c r="I80" s="190"/>
      <c r="J80" s="192" t="s">
        <v>172</v>
      </c>
      <c r="K80" s="190"/>
      <c r="L80" s="192" t="s">
        <v>143</v>
      </c>
      <c r="N80" s="194"/>
      <c r="O80" s="194"/>
      <c r="P80" s="194"/>
      <c r="Q80" s="194"/>
      <c r="R80" s="194"/>
      <c r="T80" s="41"/>
      <c r="U80" s="41"/>
    </row>
    <row r="81" spans="1:21" s="186" customFormat="1" ht="18.75" customHeight="1">
      <c r="A81" s="214" t="s">
        <v>105</v>
      </c>
      <c r="B81" s="214"/>
      <c r="C81" s="214"/>
      <c r="D81" s="214"/>
      <c r="E81" s="42"/>
      <c r="F81" s="42"/>
      <c r="G81" s="42"/>
      <c r="H81" s="42"/>
      <c r="I81" s="42"/>
      <c r="J81" s="42"/>
      <c r="K81" s="42"/>
      <c r="L81" s="42"/>
      <c r="N81" s="200"/>
      <c r="O81" s="194"/>
      <c r="P81" s="200"/>
      <c r="Q81" s="194"/>
      <c r="R81" s="200"/>
      <c r="T81" s="41"/>
      <c r="U81" s="41"/>
    </row>
    <row r="82" spans="1:21" s="186" customFormat="1" ht="18.75" customHeight="1">
      <c r="A82" s="185" t="s">
        <v>30</v>
      </c>
      <c r="B82" s="40"/>
      <c r="C82" s="40"/>
      <c r="D82" s="40"/>
      <c r="E82" s="42"/>
      <c r="F82" s="42"/>
      <c r="G82" s="42"/>
      <c r="H82" s="42"/>
      <c r="I82" s="42"/>
      <c r="J82" s="42"/>
      <c r="K82" s="42"/>
      <c r="L82" s="42"/>
      <c r="N82" s="194"/>
      <c r="O82" s="194"/>
      <c r="P82" s="194"/>
      <c r="Q82" s="194"/>
      <c r="R82" s="194"/>
      <c r="T82" s="41"/>
      <c r="U82" s="41"/>
    </row>
    <row r="83" spans="1:21" s="186" customFormat="1" ht="18.75" customHeight="1">
      <c r="A83" s="39"/>
      <c r="B83" s="39" t="s">
        <v>31</v>
      </c>
      <c r="D83" s="39"/>
      <c r="E83" s="40">
        <v>17</v>
      </c>
      <c r="F83" s="42"/>
      <c r="G83" s="42"/>
      <c r="H83" s="42"/>
      <c r="I83" s="42"/>
      <c r="J83" s="42"/>
      <c r="K83" s="42"/>
      <c r="L83" s="42"/>
      <c r="N83" s="200"/>
      <c r="O83" s="194"/>
      <c r="P83" s="200"/>
      <c r="Q83" s="194"/>
      <c r="R83" s="200"/>
      <c r="T83" s="41"/>
      <c r="U83" s="41"/>
    </row>
    <row r="84" spans="1:21" s="186" customFormat="1" ht="18.75" customHeight="1">
      <c r="B84" s="39"/>
      <c r="C84" s="39" t="s">
        <v>37</v>
      </c>
      <c r="E84" s="196"/>
      <c r="F84" s="42"/>
      <c r="G84" s="42"/>
      <c r="H84" s="42"/>
      <c r="I84" s="42"/>
      <c r="J84" s="42"/>
      <c r="K84" s="42"/>
      <c r="L84" s="42"/>
      <c r="N84" s="194"/>
      <c r="O84" s="194"/>
      <c r="P84" s="194"/>
      <c r="Q84" s="194"/>
      <c r="R84" s="194"/>
      <c r="T84" s="41"/>
      <c r="U84" s="41"/>
    </row>
    <row r="85" spans="1:21" s="186" customFormat="1" ht="18.75" customHeight="1" thickBot="1">
      <c r="C85" s="39"/>
      <c r="D85" s="39" t="s">
        <v>199</v>
      </c>
      <c r="E85" s="20"/>
      <c r="F85" s="75"/>
      <c r="G85" s="75"/>
      <c r="H85" s="74">
        <v>337500</v>
      </c>
      <c r="I85" s="75"/>
      <c r="J85" s="75"/>
      <c r="K85" s="75"/>
      <c r="L85" s="74">
        <v>337500</v>
      </c>
      <c r="N85" s="194"/>
      <c r="O85" s="194"/>
      <c r="P85" s="194"/>
      <c r="Q85" s="194"/>
      <c r="R85" s="194"/>
      <c r="T85" s="41"/>
      <c r="U85" s="41"/>
    </row>
    <row r="86" spans="1:21" s="186" customFormat="1" ht="18.75" customHeight="1" thickTop="1" thickBot="1">
      <c r="C86" s="39"/>
      <c r="D86" s="39" t="s">
        <v>147</v>
      </c>
      <c r="E86" s="20"/>
      <c r="F86" s="74">
        <v>336050</v>
      </c>
      <c r="G86" s="75"/>
      <c r="H86" s="75"/>
      <c r="I86" s="75"/>
      <c r="J86" s="74">
        <v>336050</v>
      </c>
      <c r="K86" s="75"/>
      <c r="L86" s="75"/>
      <c r="N86" s="194"/>
      <c r="O86" s="194"/>
      <c r="P86" s="194"/>
      <c r="Q86" s="194"/>
      <c r="R86" s="194"/>
      <c r="T86" s="41"/>
      <c r="U86" s="41"/>
    </row>
    <row r="87" spans="1:21" s="186" customFormat="1" ht="18.75" customHeight="1" thickTop="1">
      <c r="B87" s="39"/>
      <c r="C87" s="39" t="s">
        <v>38</v>
      </c>
      <c r="D87" s="39"/>
      <c r="E87" s="196"/>
      <c r="F87" s="75"/>
      <c r="G87" s="75"/>
      <c r="H87" s="75"/>
      <c r="I87" s="75"/>
      <c r="J87" s="75"/>
      <c r="K87" s="75"/>
      <c r="L87" s="75"/>
      <c r="N87" s="200"/>
      <c r="O87" s="194"/>
      <c r="P87" s="200"/>
      <c r="Q87" s="194"/>
      <c r="R87" s="200"/>
      <c r="T87" s="41"/>
      <c r="U87" s="41"/>
    </row>
    <row r="88" spans="1:21" s="186" customFormat="1" ht="18.75" customHeight="1">
      <c r="C88" s="39"/>
      <c r="D88" s="39" t="s">
        <v>147</v>
      </c>
      <c r="E88" s="20"/>
      <c r="F88" s="75">
        <v>336050</v>
      </c>
      <c r="G88" s="75"/>
      <c r="H88" s="75">
        <v>336050</v>
      </c>
      <c r="I88" s="75"/>
      <c r="J88" s="75">
        <v>336050</v>
      </c>
      <c r="K88" s="75"/>
      <c r="L88" s="75">
        <v>336050</v>
      </c>
      <c r="N88" s="194"/>
      <c r="O88" s="194"/>
      <c r="P88" s="194"/>
      <c r="Q88" s="194"/>
      <c r="R88" s="194"/>
      <c r="T88" s="41"/>
      <c r="U88" s="41"/>
    </row>
    <row r="89" spans="1:21" ht="18.75" customHeight="1">
      <c r="A89" s="186"/>
      <c r="B89" s="39" t="s">
        <v>32</v>
      </c>
      <c r="C89" s="39"/>
      <c r="D89" s="39"/>
      <c r="E89" s="196"/>
      <c r="F89" s="75">
        <v>266113</v>
      </c>
      <c r="G89" s="22"/>
      <c r="H89" s="75">
        <v>266113</v>
      </c>
      <c r="I89" s="22"/>
      <c r="J89" s="75">
        <v>266113</v>
      </c>
      <c r="K89" s="22"/>
      <c r="L89" s="75">
        <v>266113</v>
      </c>
      <c r="N89" s="202"/>
      <c r="O89" s="195"/>
      <c r="P89" s="202"/>
      <c r="R89" s="202"/>
      <c r="S89" s="195"/>
      <c r="T89" s="198"/>
      <c r="U89" s="198"/>
    </row>
    <row r="90" spans="1:21" ht="18.75" customHeight="1">
      <c r="A90" s="186"/>
      <c r="B90" s="39" t="s">
        <v>33</v>
      </c>
      <c r="C90" s="39"/>
      <c r="D90" s="39"/>
      <c r="F90" s="22"/>
      <c r="G90" s="22"/>
      <c r="H90" s="75"/>
      <c r="I90" s="22"/>
      <c r="J90" s="22"/>
      <c r="K90" s="22"/>
      <c r="L90" s="75"/>
      <c r="O90" s="195"/>
      <c r="Q90" s="195"/>
      <c r="T90" s="198"/>
      <c r="U90" s="198"/>
    </row>
    <row r="91" spans="1:21" ht="18.75" customHeight="1">
      <c r="C91" s="39" t="s">
        <v>39</v>
      </c>
      <c r="D91" s="39"/>
      <c r="E91" s="40"/>
      <c r="F91" s="33">
        <v>33750</v>
      </c>
      <c r="G91" s="22"/>
      <c r="H91" s="33">
        <v>33750</v>
      </c>
      <c r="I91" s="22"/>
      <c r="J91" s="33">
        <v>33750</v>
      </c>
      <c r="K91" s="22"/>
      <c r="L91" s="33">
        <v>33750</v>
      </c>
      <c r="N91" s="202"/>
      <c r="O91" s="195"/>
      <c r="P91" s="202"/>
      <c r="Q91" s="195"/>
      <c r="R91" s="202"/>
      <c r="S91" s="195"/>
      <c r="T91" s="198"/>
      <c r="U91" s="198"/>
    </row>
    <row r="92" spans="1:21" ht="18.75" customHeight="1">
      <c r="A92" s="186"/>
      <c r="B92" s="186"/>
      <c r="C92" s="39" t="s">
        <v>40</v>
      </c>
      <c r="D92" s="39"/>
      <c r="F92" s="33">
        <v>242745</v>
      </c>
      <c r="G92" s="22"/>
      <c r="H92" s="76">
        <v>236716</v>
      </c>
      <c r="I92" s="22"/>
      <c r="J92" s="33">
        <v>238952</v>
      </c>
      <c r="K92" s="22"/>
      <c r="L92" s="76">
        <v>233602</v>
      </c>
      <c r="O92" s="195"/>
      <c r="Q92" s="195"/>
      <c r="S92" s="195"/>
      <c r="T92" s="198"/>
      <c r="U92" s="198"/>
    </row>
    <row r="93" spans="1:21" ht="18.75" customHeight="1">
      <c r="A93" s="39"/>
      <c r="B93" s="39" t="s">
        <v>152</v>
      </c>
      <c r="C93" s="186"/>
      <c r="D93" s="39"/>
      <c r="F93" s="152">
        <f>SUM(F88:F92)</f>
        <v>878658</v>
      </c>
      <c r="G93" s="22"/>
      <c r="H93" s="33">
        <v>872629</v>
      </c>
      <c r="I93" s="22"/>
      <c r="J93" s="152">
        <f>SUM(J88:J92)</f>
        <v>874865</v>
      </c>
      <c r="K93" s="22"/>
      <c r="L93" s="33">
        <v>869515</v>
      </c>
      <c r="M93" s="203">
        <f>SUM(F88:F92)-F93</f>
        <v>0</v>
      </c>
      <c r="N93" s="202"/>
      <c r="O93" s="204">
        <f>SUM(H88:H92)-H93</f>
        <v>0</v>
      </c>
      <c r="P93" s="202"/>
      <c r="Q93" s="203">
        <f>SUM(J88:J92)-J93</f>
        <v>0</v>
      </c>
      <c r="R93" s="202"/>
      <c r="S93" s="203">
        <f>SUM(L88:L92)-L93</f>
        <v>0</v>
      </c>
      <c r="T93" s="198"/>
      <c r="U93" s="198"/>
    </row>
    <row r="94" spans="1:21" ht="18.75" customHeight="1">
      <c r="A94" s="39"/>
      <c r="B94" s="39" t="s">
        <v>34</v>
      </c>
      <c r="C94" s="186"/>
      <c r="D94" s="39"/>
      <c r="F94" s="76">
        <v>24109</v>
      </c>
      <c r="G94" s="22"/>
      <c r="H94" s="76">
        <v>23456</v>
      </c>
      <c r="I94" s="22"/>
      <c r="J94" s="76">
        <v>0</v>
      </c>
      <c r="K94" s="22"/>
      <c r="L94" s="76">
        <v>0</v>
      </c>
      <c r="O94" s="205"/>
      <c r="Q94" s="19"/>
      <c r="T94" s="198"/>
      <c r="U94" s="198"/>
    </row>
    <row r="95" spans="1:21" ht="18.75" customHeight="1">
      <c r="A95" s="77" t="s">
        <v>35</v>
      </c>
      <c r="B95" s="39"/>
      <c r="C95" s="39"/>
      <c r="D95" s="39"/>
      <c r="F95" s="80">
        <f>+F93+F94</f>
        <v>902767</v>
      </c>
      <c r="G95" s="22"/>
      <c r="H95" s="80">
        <v>896085</v>
      </c>
      <c r="I95" s="22"/>
      <c r="J95" s="80">
        <f>+J93+J94</f>
        <v>874865</v>
      </c>
      <c r="K95" s="22"/>
      <c r="L95" s="80">
        <v>869515</v>
      </c>
      <c r="M95" s="203">
        <f>SUM(F93:G94)-F95</f>
        <v>0</v>
      </c>
      <c r="N95" s="202"/>
      <c r="O95" s="204">
        <f>SUM(H93:I94)-H95</f>
        <v>0</v>
      </c>
      <c r="P95" s="202"/>
      <c r="Q95" s="203">
        <f>SUM(J93:K94)-J95</f>
        <v>0</v>
      </c>
      <c r="R95" s="202"/>
      <c r="S95" s="203">
        <f>SUM(L93:L94)-L95</f>
        <v>0</v>
      </c>
      <c r="T95" s="198"/>
      <c r="U95" s="198"/>
    </row>
    <row r="96" spans="1:21" s="186" customFormat="1" ht="18.75" customHeight="1" thickBot="1">
      <c r="A96" s="77" t="s">
        <v>36</v>
      </c>
      <c r="B96" s="39"/>
      <c r="C96" s="39"/>
      <c r="D96" s="39"/>
      <c r="E96" s="42"/>
      <c r="F96" s="82">
        <f>+F69+F95</f>
        <v>1976144</v>
      </c>
      <c r="G96" s="75"/>
      <c r="H96" s="82">
        <v>2116180</v>
      </c>
      <c r="I96" s="75"/>
      <c r="J96" s="82">
        <f>+J69+J95</f>
        <v>1920253</v>
      </c>
      <c r="K96" s="75"/>
      <c r="L96" s="82">
        <v>2068288</v>
      </c>
      <c r="M96" s="206">
        <f>F69+F95-F96</f>
        <v>0</v>
      </c>
      <c r="N96" s="207"/>
      <c r="O96" s="206">
        <f>H69+H95-H96</f>
        <v>0</v>
      </c>
      <c r="P96" s="207"/>
      <c r="Q96" s="206">
        <f>J69+J95-J96</f>
        <v>0</v>
      </c>
      <c r="R96" s="207"/>
      <c r="S96" s="206">
        <f>L69+L95-L96</f>
        <v>0</v>
      </c>
      <c r="T96" s="41"/>
      <c r="U96" s="41"/>
    </row>
    <row r="97" spans="1:20" s="186" customFormat="1" ht="18.75" customHeight="1" thickTop="1">
      <c r="C97" s="42"/>
      <c r="D97" s="42"/>
      <c r="E97" s="42"/>
      <c r="F97" s="75"/>
      <c r="G97" s="75"/>
      <c r="H97" s="75"/>
      <c r="I97" s="75"/>
      <c r="J97" s="75"/>
      <c r="K97" s="75"/>
      <c r="L97" s="33"/>
      <c r="M97" s="206">
        <f>F36-F96</f>
        <v>0</v>
      </c>
      <c r="N97" s="206">
        <f>G36-G96</f>
        <v>0</v>
      </c>
      <c r="O97" s="206">
        <f>H36-H96</f>
        <v>0</v>
      </c>
      <c r="P97" s="206">
        <f>I36-I96</f>
        <v>0</v>
      </c>
      <c r="Q97" s="206">
        <f>J36-J96</f>
        <v>0</v>
      </c>
      <c r="R97" s="206"/>
      <c r="S97" s="206">
        <f>L36-L96</f>
        <v>0</v>
      </c>
      <c r="T97" s="41"/>
    </row>
    <row r="98" spans="1:20" s="186" customFormat="1" ht="18.75" customHeight="1">
      <c r="C98" s="42"/>
      <c r="D98" s="42"/>
      <c r="E98" s="42"/>
      <c r="F98" s="75"/>
      <c r="G98" s="75"/>
      <c r="H98" s="75"/>
      <c r="I98" s="75"/>
      <c r="J98" s="75"/>
      <c r="K98" s="75"/>
      <c r="L98" s="33"/>
      <c r="M98" s="206"/>
      <c r="N98" s="206"/>
      <c r="O98" s="206"/>
      <c r="P98" s="206"/>
      <c r="Q98" s="206"/>
      <c r="R98" s="206"/>
      <c r="S98" s="206"/>
    </row>
    <row r="99" spans="1:20" s="186" customFormat="1" ht="18.75" customHeight="1">
      <c r="A99" s="210" t="s">
        <v>126</v>
      </c>
      <c r="B99" s="210"/>
      <c r="C99" s="210"/>
      <c r="D99" s="210"/>
      <c r="E99" s="210"/>
      <c r="F99" s="210"/>
      <c r="G99" s="210"/>
      <c r="H99" s="210"/>
      <c r="I99" s="210"/>
      <c r="J99" s="210"/>
      <c r="K99" s="210"/>
      <c r="L99" s="210"/>
      <c r="M99" s="206"/>
      <c r="N99" s="206"/>
      <c r="O99" s="206"/>
      <c r="P99" s="206"/>
      <c r="Q99" s="206"/>
      <c r="R99" s="206"/>
      <c r="S99" s="206"/>
    </row>
    <row r="100" spans="1:20" s="186" customFormat="1" ht="18.75" customHeight="1">
      <c r="M100" s="206"/>
      <c r="N100" s="206"/>
      <c r="O100" s="206"/>
      <c r="P100" s="206"/>
      <c r="Q100" s="206"/>
      <c r="R100" s="206"/>
      <c r="S100" s="206"/>
    </row>
    <row r="101" spans="1:20" s="186" customFormat="1" ht="18.75" customHeight="1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N101" s="207"/>
      <c r="O101" s="194"/>
      <c r="P101" s="207"/>
      <c r="Q101" s="194"/>
      <c r="R101" s="207"/>
    </row>
    <row r="102" spans="1:20" s="186" customFormat="1" ht="18.75" customHeight="1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N102" s="207"/>
      <c r="O102" s="194"/>
      <c r="P102" s="207"/>
      <c r="Q102" s="194"/>
      <c r="R102" s="207"/>
    </row>
    <row r="103" spans="1:20" s="186" customFormat="1" ht="18.75" customHeight="1">
      <c r="A103" s="210" t="s">
        <v>127</v>
      </c>
      <c r="B103" s="210"/>
      <c r="C103" s="210"/>
      <c r="D103" s="210"/>
      <c r="E103" s="210"/>
      <c r="F103" s="210"/>
      <c r="G103" s="210"/>
      <c r="H103" s="210"/>
      <c r="I103" s="210"/>
      <c r="J103" s="210"/>
      <c r="K103" s="210"/>
      <c r="L103" s="210"/>
      <c r="N103" s="207"/>
      <c r="O103" s="194"/>
      <c r="P103" s="207"/>
      <c r="Q103" s="194"/>
      <c r="R103" s="207"/>
    </row>
    <row r="104" spans="1:20" s="186" customFormat="1" ht="18.75" customHeight="1">
      <c r="A104" s="210" t="s">
        <v>128</v>
      </c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L104" s="210"/>
      <c r="N104" s="207"/>
      <c r="O104" s="194"/>
      <c r="P104" s="207"/>
      <c r="Q104" s="194"/>
      <c r="R104" s="207"/>
    </row>
    <row r="105" spans="1:20" s="186" customFormat="1" ht="18.75" customHeight="1">
      <c r="A105" s="40"/>
      <c r="B105" s="40"/>
      <c r="C105" s="40"/>
      <c r="D105" s="40"/>
      <c r="E105" s="40" t="s">
        <v>130</v>
      </c>
      <c r="F105" s="40"/>
      <c r="G105" s="40"/>
      <c r="H105" s="40"/>
      <c r="I105" s="40"/>
      <c r="J105" s="40"/>
      <c r="K105" s="40"/>
      <c r="L105" s="40"/>
      <c r="N105" s="207"/>
      <c r="O105" s="194"/>
      <c r="P105" s="207"/>
      <c r="Q105" s="194"/>
      <c r="R105" s="207"/>
    </row>
    <row r="106" spans="1:20" s="186" customFormat="1" ht="21.75" customHeight="1">
      <c r="A106" s="211" t="s">
        <v>129</v>
      </c>
      <c r="B106" s="211"/>
      <c r="C106" s="211"/>
      <c r="D106" s="211"/>
      <c r="E106" s="211"/>
      <c r="F106" s="211"/>
      <c r="G106" s="211"/>
      <c r="H106" s="211"/>
      <c r="I106" s="211"/>
      <c r="J106" s="211"/>
      <c r="K106" s="211"/>
      <c r="L106" s="211"/>
      <c r="N106" s="207"/>
      <c r="O106" s="194"/>
      <c r="P106" s="207"/>
      <c r="Q106" s="194"/>
      <c r="R106" s="207"/>
    </row>
    <row r="107" spans="1:20" ht="21.75" customHeight="1">
      <c r="F107" s="22"/>
      <c r="G107" s="22"/>
      <c r="H107" s="22"/>
      <c r="I107" s="22"/>
      <c r="J107" s="22"/>
      <c r="K107" s="22"/>
      <c r="L107" s="22"/>
      <c r="N107" s="208"/>
      <c r="P107" s="208"/>
      <c r="R107" s="208"/>
    </row>
    <row r="108" spans="1:20" ht="21.75" customHeight="1">
      <c r="F108" s="22"/>
      <c r="G108" s="22"/>
      <c r="H108" s="22"/>
      <c r="I108" s="22"/>
      <c r="J108" s="22"/>
      <c r="K108" s="22"/>
      <c r="L108" s="22"/>
      <c r="N108" s="208"/>
      <c r="P108" s="208"/>
      <c r="R108" s="208"/>
    </row>
    <row r="109" spans="1:20" ht="15" customHeight="1">
      <c r="F109" s="22"/>
      <c r="G109" s="22"/>
      <c r="H109" s="22"/>
      <c r="I109" s="22"/>
      <c r="J109" s="22"/>
      <c r="K109" s="22"/>
      <c r="L109" s="22"/>
      <c r="N109" s="208"/>
      <c r="P109" s="208"/>
      <c r="R109" s="208"/>
    </row>
    <row r="110" spans="1:20" ht="7.5" customHeight="1">
      <c r="A110" s="209"/>
    </row>
  </sheetData>
  <mergeCells count="26">
    <mergeCell ref="A4:L4"/>
    <mergeCell ref="A12:D12"/>
    <mergeCell ref="J9:L9"/>
    <mergeCell ref="A40:L40"/>
    <mergeCell ref="A48:D48"/>
    <mergeCell ref="A41:L41"/>
    <mergeCell ref="A42:L42"/>
    <mergeCell ref="F9:H9"/>
    <mergeCell ref="A5:L5"/>
    <mergeCell ref="A6:L6"/>
    <mergeCell ref="A103:L103"/>
    <mergeCell ref="A104:L104"/>
    <mergeCell ref="A106:L106"/>
    <mergeCell ref="A3:L3"/>
    <mergeCell ref="A39:L39"/>
    <mergeCell ref="A72:L72"/>
    <mergeCell ref="A81:D81"/>
    <mergeCell ref="A73:L73"/>
    <mergeCell ref="A74:L74"/>
    <mergeCell ref="A75:L75"/>
    <mergeCell ref="F78:H78"/>
    <mergeCell ref="J78:L78"/>
    <mergeCell ref="F45:H45"/>
    <mergeCell ref="J45:L45"/>
    <mergeCell ref="A22:D22"/>
    <mergeCell ref="A99:L99"/>
  </mergeCells>
  <printOptions horizontalCentered="1"/>
  <pageMargins left="0.655511811" right="0.25" top="0.511811023622047" bottom="0.93110236199999996" header="0.511811023622047" footer="0.78740157480314998"/>
  <pageSetup paperSize="9" scale="98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6" min="3" max="11" man="1"/>
    <brk id="69" min="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134"/>
  <sheetViews>
    <sheetView view="pageBreakPreview" zoomScaleNormal="100" zoomScaleSheetLayoutView="100" workbookViewId="0">
      <selection activeCell="A130" sqref="A130:L130"/>
    </sheetView>
  </sheetViews>
  <sheetFormatPr defaultColWidth="9.140625" defaultRowHeight="20.100000000000001" customHeight="1"/>
  <cols>
    <col min="1" max="3" width="1.28515625" style="21" customWidth="1"/>
    <col min="4" max="4" width="29.28515625" style="21" customWidth="1"/>
    <col min="5" max="5" width="5" style="137" customWidth="1"/>
    <col min="6" max="6" width="11.7109375" style="21" customWidth="1"/>
    <col min="7" max="7" width="0.7109375" style="21" customWidth="1"/>
    <col min="8" max="8" width="11.7109375" style="21" customWidth="1"/>
    <col min="9" max="9" width="0.7109375" style="21" customWidth="1"/>
    <col min="10" max="10" width="11.7109375" style="21" customWidth="1"/>
    <col min="11" max="11" width="0.7109375" style="21" customWidth="1"/>
    <col min="12" max="12" width="11.7109375" style="21" customWidth="1"/>
    <col min="13" max="13" width="9.140625" style="21"/>
    <col min="14" max="14" width="4.42578125" style="21" customWidth="1"/>
    <col min="15" max="15" width="8.7109375" style="21" customWidth="1"/>
    <col min="16" max="16" width="4.42578125" style="21" customWidth="1"/>
    <col min="17" max="17" width="8.42578125" style="21" customWidth="1"/>
    <col min="18" max="18" width="4.42578125" style="21" customWidth="1"/>
    <col min="19" max="19" width="7.140625" style="21" customWidth="1"/>
    <col min="20" max="20" width="9.42578125" style="21" customWidth="1"/>
    <col min="21" max="21" width="4" style="21" bestFit="1" customWidth="1"/>
    <col min="22" max="16384" width="9.140625" style="21"/>
  </cols>
  <sheetData>
    <row r="1" spans="1:22" s="38" customFormat="1" ht="23.65" customHeight="1">
      <c r="A1" s="37"/>
      <c r="B1" s="37"/>
      <c r="C1" s="37"/>
      <c r="D1" s="37"/>
      <c r="E1" s="154"/>
      <c r="F1" s="37"/>
      <c r="G1" s="37"/>
      <c r="H1" s="37"/>
      <c r="I1" s="37"/>
      <c r="J1" s="37"/>
      <c r="K1" s="37"/>
      <c r="L1" s="155" t="s">
        <v>89</v>
      </c>
    </row>
    <row r="2" spans="1:22" s="38" customFormat="1" ht="23.65" customHeight="1">
      <c r="A2" s="37"/>
      <c r="B2" s="37"/>
      <c r="C2" s="37"/>
      <c r="D2" s="37"/>
      <c r="E2" s="154"/>
      <c r="F2" s="37"/>
      <c r="G2" s="37"/>
      <c r="H2" s="37"/>
      <c r="I2" s="37"/>
      <c r="J2" s="37"/>
      <c r="K2" s="37"/>
      <c r="L2" s="156" t="s">
        <v>90</v>
      </c>
    </row>
    <row r="3" spans="1:22" s="38" customFormat="1" ht="23.65" customHeight="1">
      <c r="A3" s="219" t="s">
        <v>87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</row>
    <row r="4" spans="1:22" s="38" customFormat="1" ht="23.65" customHeight="1">
      <c r="A4" s="221" t="s">
        <v>0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1:22" s="38" customFormat="1" ht="23.65" customHeight="1">
      <c r="A5" s="221" t="s">
        <v>41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</row>
    <row r="6" spans="1:22" s="38" customFormat="1" ht="23.65" customHeight="1">
      <c r="A6" s="221" t="s">
        <v>174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</row>
    <row r="7" spans="1:22" ht="9.6" customHeight="1">
      <c r="E7" s="21"/>
      <c r="H7" s="22"/>
      <c r="I7" s="22"/>
      <c r="J7" s="22"/>
      <c r="K7" s="22"/>
      <c r="L7" s="22"/>
    </row>
    <row r="8" spans="1:22" s="38" customFormat="1" ht="20.100000000000001" customHeight="1">
      <c r="F8" s="157"/>
      <c r="G8" s="157"/>
      <c r="H8" s="157"/>
      <c r="I8" s="157"/>
      <c r="J8" s="157"/>
      <c r="K8" s="157"/>
      <c r="L8" s="158" t="s">
        <v>95</v>
      </c>
    </row>
    <row r="9" spans="1:22" s="38" customFormat="1" ht="20.100000000000001" customHeight="1">
      <c r="F9" s="218" t="s">
        <v>1</v>
      </c>
      <c r="G9" s="218"/>
      <c r="H9" s="218"/>
      <c r="I9" s="153"/>
      <c r="J9" s="218" t="s">
        <v>2</v>
      </c>
      <c r="K9" s="218"/>
      <c r="L9" s="218"/>
    </row>
    <row r="10" spans="1:22" ht="20.100000000000001" customHeight="1">
      <c r="E10" s="159" t="s">
        <v>3</v>
      </c>
      <c r="F10" s="86">
        <v>2567</v>
      </c>
      <c r="G10" s="40"/>
      <c r="H10" s="86">
        <v>2566</v>
      </c>
      <c r="I10" s="40"/>
      <c r="J10" s="86">
        <v>2567</v>
      </c>
      <c r="K10" s="40"/>
      <c r="L10" s="86">
        <v>2566</v>
      </c>
    </row>
    <row r="11" spans="1:22" ht="20.100000000000001" customHeight="1">
      <c r="A11" s="222" t="s">
        <v>42</v>
      </c>
      <c r="B11" s="222"/>
      <c r="C11" s="222"/>
      <c r="D11" s="222"/>
      <c r="E11" s="21"/>
      <c r="H11" s="38"/>
      <c r="J11" s="22"/>
      <c r="K11" s="22"/>
      <c r="L11" s="22"/>
      <c r="M11" s="39"/>
      <c r="O11" s="39"/>
      <c r="Q11" s="39"/>
      <c r="S11" s="39"/>
    </row>
    <row r="12" spans="1:22" ht="20.100000000000001" customHeight="1">
      <c r="A12" s="38"/>
      <c r="B12" s="38" t="s">
        <v>43</v>
      </c>
      <c r="C12" s="38"/>
      <c r="D12" s="38"/>
      <c r="E12" s="40">
        <v>21</v>
      </c>
      <c r="F12" s="160">
        <v>311560</v>
      </c>
      <c r="G12" s="22"/>
      <c r="H12" s="160">
        <v>411065</v>
      </c>
      <c r="I12" s="22"/>
      <c r="J12" s="160">
        <v>276144</v>
      </c>
      <c r="K12" s="22"/>
      <c r="L12" s="160">
        <v>398575</v>
      </c>
      <c r="M12" s="39"/>
      <c r="O12" s="39"/>
      <c r="Q12" s="39"/>
      <c r="S12" s="39"/>
    </row>
    <row r="13" spans="1:22" ht="20.100000000000001" customHeight="1">
      <c r="A13" s="38"/>
      <c r="B13" s="38" t="s">
        <v>44</v>
      </c>
      <c r="C13" s="38"/>
      <c r="D13" s="38"/>
      <c r="E13" s="21"/>
      <c r="F13" s="160">
        <v>530</v>
      </c>
      <c r="G13" s="22"/>
      <c r="H13" s="160">
        <v>484</v>
      </c>
      <c r="I13" s="22"/>
      <c r="J13" s="160">
        <v>468</v>
      </c>
      <c r="K13" s="22"/>
      <c r="L13" s="160">
        <v>466</v>
      </c>
      <c r="M13" s="39"/>
      <c r="O13" s="39"/>
      <c r="Q13" s="39"/>
      <c r="S13" s="39"/>
    </row>
    <row r="14" spans="1:22" ht="20.100000000000001" customHeight="1">
      <c r="A14" s="38"/>
      <c r="B14" s="161" t="s">
        <v>45</v>
      </c>
      <c r="C14" s="38"/>
      <c r="D14" s="38"/>
      <c r="E14" s="49"/>
      <c r="F14" s="162">
        <v>312090</v>
      </c>
      <c r="G14" s="22"/>
      <c r="H14" s="162">
        <v>411549</v>
      </c>
      <c r="I14" s="22"/>
      <c r="J14" s="162">
        <v>276612</v>
      </c>
      <c r="K14" s="22"/>
      <c r="L14" s="162">
        <v>399041</v>
      </c>
      <c r="M14" s="41">
        <f>SUM(F12:F13)-F14</f>
        <v>0</v>
      </c>
      <c r="O14" s="41">
        <f>SUM(H12:H13)-H14</f>
        <v>0</v>
      </c>
      <c r="Q14" s="41">
        <f>SUM(J12:J13)-J14</f>
        <v>0</v>
      </c>
      <c r="S14" s="41">
        <f>SUM(L12:L13)-L14</f>
        <v>0</v>
      </c>
    </row>
    <row r="15" spans="1:22" s="38" customFormat="1" ht="20.100000000000001" customHeight="1">
      <c r="A15" s="161" t="s">
        <v>46</v>
      </c>
      <c r="E15" s="49"/>
      <c r="F15" s="160"/>
      <c r="G15" s="160"/>
      <c r="H15" s="160"/>
      <c r="I15" s="160"/>
      <c r="J15" s="160"/>
      <c r="K15" s="160"/>
      <c r="L15" s="160"/>
      <c r="M15" s="39"/>
      <c r="N15" s="21"/>
      <c r="O15" s="39"/>
      <c r="P15" s="21"/>
      <c r="Q15" s="39"/>
      <c r="S15" s="39"/>
      <c r="T15" s="21"/>
      <c r="U15" s="21"/>
      <c r="V15" s="21"/>
    </row>
    <row r="16" spans="1:22" s="38" customFormat="1" ht="20.100000000000001" customHeight="1">
      <c r="B16" s="38" t="s">
        <v>47</v>
      </c>
      <c r="E16" s="49"/>
      <c r="F16" s="160">
        <v>240193</v>
      </c>
      <c r="G16" s="160"/>
      <c r="H16" s="160">
        <v>345245</v>
      </c>
      <c r="I16" s="160"/>
      <c r="J16" s="160">
        <v>209402</v>
      </c>
      <c r="K16" s="160"/>
      <c r="L16" s="160">
        <v>334461</v>
      </c>
      <c r="M16" s="39"/>
      <c r="N16" s="21"/>
      <c r="O16" s="39"/>
      <c r="P16" s="21"/>
      <c r="Q16" s="39"/>
      <c r="S16" s="39"/>
      <c r="T16" s="21"/>
      <c r="U16" s="21"/>
      <c r="V16" s="21"/>
    </row>
    <row r="17" spans="1:22" s="38" customFormat="1" ht="20.100000000000001" customHeight="1">
      <c r="B17" s="38" t="s">
        <v>48</v>
      </c>
      <c r="E17" s="136"/>
      <c r="F17" s="160">
        <v>7128</v>
      </c>
      <c r="G17" s="160"/>
      <c r="H17" s="160">
        <v>7682</v>
      </c>
      <c r="I17" s="160"/>
      <c r="J17" s="160">
        <v>5985</v>
      </c>
      <c r="K17" s="160"/>
      <c r="L17" s="160">
        <v>7074</v>
      </c>
      <c r="M17" s="39"/>
      <c r="N17" s="21"/>
      <c r="O17" s="39"/>
      <c r="P17" s="21"/>
      <c r="Q17" s="39"/>
      <c r="S17" s="39"/>
      <c r="T17" s="21"/>
      <c r="U17" s="21"/>
      <c r="V17" s="21"/>
    </row>
    <row r="18" spans="1:22" s="38" customFormat="1" ht="20.100000000000001" customHeight="1">
      <c r="B18" s="38" t="s">
        <v>49</v>
      </c>
      <c r="E18" s="49"/>
      <c r="F18" s="160">
        <v>15230</v>
      </c>
      <c r="G18" s="160"/>
      <c r="H18" s="160">
        <v>14092</v>
      </c>
      <c r="I18" s="160"/>
      <c r="J18" s="160">
        <v>12958</v>
      </c>
      <c r="K18" s="160"/>
      <c r="L18" s="160">
        <v>11833</v>
      </c>
      <c r="M18" s="39"/>
      <c r="N18" s="21"/>
      <c r="O18" s="39"/>
      <c r="P18" s="21"/>
      <c r="Q18" s="39"/>
      <c r="S18" s="39"/>
      <c r="T18" s="21"/>
      <c r="U18" s="21"/>
      <c r="V18" s="21"/>
    </row>
    <row r="19" spans="1:22" s="38" customFormat="1" ht="20.100000000000001" customHeight="1">
      <c r="B19" s="161" t="s">
        <v>50</v>
      </c>
      <c r="E19" s="49"/>
      <c r="F19" s="162">
        <v>262551</v>
      </c>
      <c r="G19" s="160"/>
      <c r="H19" s="162">
        <v>367019</v>
      </c>
      <c r="I19" s="160"/>
      <c r="J19" s="162">
        <v>228345</v>
      </c>
      <c r="K19" s="160"/>
      <c r="L19" s="162">
        <v>353368</v>
      </c>
      <c r="M19" s="41">
        <f>SUM(F16:F18)-F19</f>
        <v>0</v>
      </c>
      <c r="N19" s="21"/>
      <c r="O19" s="41">
        <f>SUM(H16:H18)-H19</f>
        <v>0</v>
      </c>
      <c r="P19" s="21"/>
      <c r="Q19" s="41">
        <f>SUM(J16:J18)-J19</f>
        <v>0</v>
      </c>
      <c r="S19" s="41">
        <f>SUM(L16:L18)-L19</f>
        <v>0</v>
      </c>
      <c r="T19" s="21"/>
      <c r="U19" s="21"/>
      <c r="V19" s="21"/>
    </row>
    <row r="20" spans="1:22" s="38" customFormat="1" ht="20.100000000000001" customHeight="1">
      <c r="A20" s="161" t="s">
        <v>153</v>
      </c>
      <c r="B20" s="161"/>
      <c r="C20" s="161"/>
      <c r="D20" s="161"/>
      <c r="E20" s="49"/>
      <c r="F20" s="160">
        <v>49539</v>
      </c>
      <c r="G20" s="160"/>
      <c r="H20" s="160">
        <v>44530</v>
      </c>
      <c r="I20" s="160"/>
      <c r="J20" s="160">
        <v>48267</v>
      </c>
      <c r="K20" s="160"/>
      <c r="L20" s="160">
        <v>45673</v>
      </c>
      <c r="M20" s="41">
        <f>F14-F19-F20</f>
        <v>0</v>
      </c>
      <c r="N20" s="21"/>
      <c r="O20" s="41">
        <f>H14-H19-H20</f>
        <v>0</v>
      </c>
      <c r="P20" s="21"/>
      <c r="Q20" s="41">
        <f>J14-J19-J20</f>
        <v>0</v>
      </c>
      <c r="S20" s="41">
        <f>L14-L19-L20</f>
        <v>0</v>
      </c>
      <c r="T20" s="21"/>
      <c r="U20" s="21"/>
      <c r="V20" s="21"/>
    </row>
    <row r="21" spans="1:22" s="38" customFormat="1" ht="20.100000000000001" customHeight="1">
      <c r="B21" s="38" t="s">
        <v>154</v>
      </c>
      <c r="E21" s="49"/>
      <c r="F21" s="163">
        <v>183</v>
      </c>
      <c r="G21" s="160"/>
      <c r="H21" s="163">
        <v>259</v>
      </c>
      <c r="I21" s="160"/>
      <c r="J21" s="163">
        <v>162</v>
      </c>
      <c r="K21" s="160"/>
      <c r="L21" s="163">
        <v>257</v>
      </c>
      <c r="M21" s="41"/>
      <c r="N21" s="21"/>
      <c r="O21" s="41"/>
      <c r="P21" s="21"/>
      <c r="Q21" s="41"/>
      <c r="S21" s="41"/>
      <c r="T21" s="21"/>
      <c r="U21" s="21"/>
      <c r="V21" s="21"/>
    </row>
    <row r="22" spans="1:22" s="38" customFormat="1" ht="20.100000000000001" customHeight="1">
      <c r="A22" s="161" t="s">
        <v>51</v>
      </c>
      <c r="E22" s="49"/>
      <c r="F22" s="160">
        <v>49356</v>
      </c>
      <c r="G22" s="160"/>
      <c r="H22" s="160">
        <f>H20-H21</f>
        <v>44271</v>
      </c>
      <c r="I22" s="160"/>
      <c r="J22" s="160">
        <v>48105</v>
      </c>
      <c r="K22" s="160"/>
      <c r="L22" s="160">
        <v>45416</v>
      </c>
      <c r="M22" s="41">
        <f>F20-F21-F22</f>
        <v>0</v>
      </c>
      <c r="N22" s="21"/>
      <c r="O22" s="41">
        <f>H20-H21-H22</f>
        <v>0</v>
      </c>
      <c r="P22" s="21"/>
      <c r="Q22" s="41">
        <f>J20-J21-J22</f>
        <v>0</v>
      </c>
      <c r="S22" s="41">
        <f>L20-L21-L22</f>
        <v>0</v>
      </c>
      <c r="T22" s="21"/>
      <c r="U22" s="21"/>
      <c r="V22" s="21"/>
    </row>
    <row r="23" spans="1:22" s="38" customFormat="1" ht="20.100000000000001" customHeight="1">
      <c r="A23" s="164"/>
      <c r="B23" s="164" t="s">
        <v>52</v>
      </c>
      <c r="E23" s="40">
        <v>19</v>
      </c>
      <c r="F23" s="163">
        <v>10453</v>
      </c>
      <c r="G23" s="160"/>
      <c r="H23" s="163">
        <v>9280</v>
      </c>
      <c r="I23" s="160"/>
      <c r="J23" s="163">
        <v>10080</v>
      </c>
      <c r="K23" s="160"/>
      <c r="L23" s="163">
        <v>9450</v>
      </c>
      <c r="M23" s="41">
        <f>F22-F23-F24</f>
        <v>0</v>
      </c>
      <c r="N23" s="21"/>
      <c r="O23" s="41">
        <f>H22-H23-H24</f>
        <v>0</v>
      </c>
      <c r="P23" s="21"/>
      <c r="Q23" s="41">
        <f>J22-J23-J24</f>
        <v>0</v>
      </c>
      <c r="S23" s="41">
        <f>L22-L23-L24</f>
        <v>0</v>
      </c>
      <c r="T23" s="21"/>
      <c r="U23" s="21"/>
      <c r="V23" s="21"/>
    </row>
    <row r="24" spans="1:22" s="38" customFormat="1" ht="20.100000000000001" customHeight="1">
      <c r="A24" s="161" t="s">
        <v>166</v>
      </c>
      <c r="E24" s="165"/>
      <c r="F24" s="162">
        <v>38903</v>
      </c>
      <c r="G24" s="160"/>
      <c r="H24" s="162">
        <v>34991</v>
      </c>
      <c r="I24" s="160"/>
      <c r="J24" s="162">
        <v>38025</v>
      </c>
      <c r="K24" s="160"/>
      <c r="L24" s="162">
        <v>35966</v>
      </c>
      <c r="M24" s="39"/>
      <c r="N24" s="21"/>
      <c r="O24" s="39"/>
      <c r="P24" s="21"/>
      <c r="Q24" s="39"/>
      <c r="S24" s="39"/>
      <c r="T24" s="21"/>
      <c r="U24" s="21"/>
      <c r="V24" s="21"/>
    </row>
    <row r="25" spans="1:22" s="38" customFormat="1" ht="20.100000000000001" customHeight="1" thickBot="1">
      <c r="A25" s="161" t="s">
        <v>96</v>
      </c>
      <c r="F25" s="167">
        <v>38903</v>
      </c>
      <c r="G25" s="160"/>
      <c r="H25" s="167">
        <v>34991</v>
      </c>
      <c r="I25" s="160"/>
      <c r="J25" s="167">
        <v>38025</v>
      </c>
      <c r="K25" s="160"/>
      <c r="L25" s="167">
        <v>35966</v>
      </c>
      <c r="M25" s="41">
        <f>F24-F25</f>
        <v>0</v>
      </c>
      <c r="N25" s="41"/>
      <c r="O25" s="41">
        <f t="shared" ref="O25:S25" si="0">H24-H25</f>
        <v>0</v>
      </c>
      <c r="P25" s="41"/>
      <c r="Q25" s="41">
        <f t="shared" si="0"/>
        <v>0</v>
      </c>
      <c r="R25" s="41"/>
      <c r="S25" s="41">
        <f t="shared" si="0"/>
        <v>0</v>
      </c>
      <c r="T25" s="21"/>
      <c r="U25" s="21"/>
      <c r="V25" s="21"/>
    </row>
    <row r="26" spans="1:22" ht="6" customHeight="1" thickTop="1">
      <c r="E26" s="21"/>
      <c r="F26" s="22"/>
      <c r="G26" s="22"/>
      <c r="H26" s="22"/>
      <c r="I26" s="22"/>
      <c r="J26" s="22"/>
      <c r="K26" s="22"/>
      <c r="L26" s="160"/>
    </row>
    <row r="27" spans="1:22" s="38" customFormat="1" ht="20.100000000000001" customHeight="1">
      <c r="A27" s="161" t="s">
        <v>169</v>
      </c>
      <c r="F27" s="160"/>
      <c r="G27" s="160"/>
      <c r="H27" s="160"/>
      <c r="I27" s="160"/>
      <c r="J27" s="160"/>
      <c r="K27" s="160"/>
      <c r="L27" s="160"/>
      <c r="N27" s="21"/>
      <c r="O27" s="21"/>
      <c r="P27" s="21"/>
    </row>
    <row r="28" spans="1:22" s="38" customFormat="1" ht="20.100000000000001" customHeight="1" thickBot="1">
      <c r="B28" s="38" t="s">
        <v>106</v>
      </c>
      <c r="F28" s="160">
        <v>38473</v>
      </c>
      <c r="G28" s="160"/>
      <c r="H28" s="160">
        <v>35468</v>
      </c>
      <c r="I28" s="160"/>
      <c r="J28" s="167">
        <v>38025</v>
      </c>
      <c r="K28" s="160"/>
      <c r="L28" s="167">
        <v>35966</v>
      </c>
      <c r="N28" s="21"/>
      <c r="O28" s="21"/>
      <c r="P28" s="21"/>
    </row>
    <row r="29" spans="1:22" s="38" customFormat="1" ht="20.100000000000001" customHeight="1" thickTop="1">
      <c r="B29" s="38" t="s">
        <v>56</v>
      </c>
      <c r="F29" s="160"/>
      <c r="G29" s="160"/>
      <c r="H29" s="160"/>
      <c r="I29" s="160"/>
      <c r="J29" s="160"/>
      <c r="K29" s="160"/>
      <c r="L29" s="160"/>
      <c r="N29" s="21"/>
      <c r="O29" s="21"/>
      <c r="P29" s="21"/>
    </row>
    <row r="30" spans="1:22" s="38" customFormat="1" ht="20.100000000000001" customHeight="1">
      <c r="C30" s="38" t="s">
        <v>57</v>
      </c>
      <c r="F30" s="160">
        <v>430</v>
      </c>
      <c r="G30" s="160"/>
      <c r="H30" s="160">
        <v>-477</v>
      </c>
      <c r="I30" s="160"/>
      <c r="J30" s="160"/>
      <c r="K30" s="160"/>
      <c r="L30" s="160"/>
      <c r="N30" s="21"/>
      <c r="O30" s="21"/>
      <c r="P30" s="21"/>
    </row>
    <row r="31" spans="1:22" s="38" customFormat="1" ht="20.100000000000001" customHeight="1" thickBot="1">
      <c r="F31" s="168">
        <v>38903</v>
      </c>
      <c r="G31" s="160"/>
      <c r="H31" s="168">
        <v>34991</v>
      </c>
      <c r="I31" s="160"/>
      <c r="J31" s="160"/>
      <c r="K31" s="160"/>
      <c r="L31" s="160"/>
      <c r="M31" s="169">
        <f>SUM(F28:F30)-F31</f>
        <v>0</v>
      </c>
      <c r="N31" s="21"/>
      <c r="O31" s="169">
        <f>SUM(H28:H30)-H31</f>
        <v>0</v>
      </c>
      <c r="P31" s="21"/>
      <c r="Q31" s="169">
        <f>J28-J25</f>
        <v>0</v>
      </c>
      <c r="S31" s="169">
        <f>L28-L25</f>
        <v>0</v>
      </c>
    </row>
    <row r="32" spans="1:22" s="38" customFormat="1" ht="20.100000000000001" customHeight="1" thickTop="1">
      <c r="A32" s="161" t="s">
        <v>53</v>
      </c>
      <c r="F32" s="160"/>
      <c r="G32" s="160"/>
      <c r="H32" s="160"/>
      <c r="I32" s="160"/>
      <c r="J32" s="160"/>
      <c r="K32" s="160"/>
      <c r="L32" s="160"/>
      <c r="M32" s="169">
        <f>F31-F24</f>
        <v>0</v>
      </c>
      <c r="N32" s="21"/>
      <c r="O32" s="169">
        <f>H31-H24</f>
        <v>0</v>
      </c>
      <c r="P32" s="21"/>
      <c r="Q32" s="169">
        <f>J33-J28</f>
        <v>0</v>
      </c>
      <c r="R32" s="169"/>
      <c r="S32" s="169">
        <f>L33-L28</f>
        <v>0</v>
      </c>
      <c r="T32" s="169"/>
    </row>
    <row r="33" spans="1:22" s="38" customFormat="1" ht="20.100000000000001" customHeight="1" thickBot="1">
      <c r="B33" s="38" t="s">
        <v>106</v>
      </c>
      <c r="F33" s="160">
        <v>38473</v>
      </c>
      <c r="G33" s="160"/>
      <c r="H33" s="160">
        <v>35468</v>
      </c>
      <c r="I33" s="160"/>
      <c r="J33" s="167">
        <v>38025</v>
      </c>
      <c r="K33" s="160"/>
      <c r="L33" s="167">
        <v>35966</v>
      </c>
      <c r="N33" s="21"/>
      <c r="O33" s="21"/>
      <c r="P33" s="21"/>
    </row>
    <row r="34" spans="1:22" s="38" customFormat="1" ht="20.100000000000001" customHeight="1" thickTop="1">
      <c r="B34" s="38" t="s">
        <v>56</v>
      </c>
      <c r="G34" s="160"/>
      <c r="I34" s="160"/>
      <c r="J34" s="160"/>
      <c r="K34" s="160"/>
      <c r="L34" s="160"/>
      <c r="N34" s="21"/>
      <c r="O34" s="21"/>
      <c r="P34" s="21"/>
    </row>
    <row r="35" spans="1:22" s="38" customFormat="1" ht="20.100000000000001" customHeight="1">
      <c r="C35" s="38" t="s">
        <v>57</v>
      </c>
      <c r="F35" s="160">
        <v>430</v>
      </c>
      <c r="G35" s="160"/>
      <c r="H35" s="169">
        <v>-477</v>
      </c>
      <c r="I35" s="160"/>
      <c r="J35" s="160"/>
      <c r="K35" s="160"/>
      <c r="L35" s="160"/>
      <c r="M35" s="39"/>
      <c r="N35" s="39"/>
      <c r="O35" s="39"/>
      <c r="P35" s="21"/>
    </row>
    <row r="36" spans="1:22" s="38" customFormat="1" ht="20.100000000000001" customHeight="1" thickBot="1">
      <c r="F36" s="168">
        <v>38903</v>
      </c>
      <c r="G36" s="160"/>
      <c r="H36" s="168">
        <v>34991</v>
      </c>
      <c r="I36" s="160"/>
      <c r="J36" s="160"/>
      <c r="K36" s="160"/>
      <c r="L36" s="160"/>
      <c r="M36" s="41">
        <f>SUM(F33:F35)-F36</f>
        <v>0</v>
      </c>
      <c r="N36" s="39"/>
      <c r="O36" s="41">
        <f>SUM(H33:H35)-H36</f>
        <v>0</v>
      </c>
      <c r="P36" s="21"/>
    </row>
    <row r="37" spans="1:22" s="38" customFormat="1" ht="20.100000000000001" customHeight="1" thickTop="1">
      <c r="F37" s="160"/>
      <c r="G37" s="160"/>
      <c r="H37" s="160"/>
      <c r="I37" s="160"/>
      <c r="J37" s="160"/>
      <c r="K37" s="160"/>
      <c r="L37" s="160"/>
      <c r="M37" s="169"/>
      <c r="N37" s="21"/>
      <c r="O37" s="169"/>
      <c r="P37" s="21"/>
      <c r="Q37" s="169"/>
      <c r="S37" s="169"/>
    </row>
    <row r="38" spans="1:22" s="38" customFormat="1" ht="20.100000000000001" customHeight="1">
      <c r="F38" s="160"/>
      <c r="G38" s="160"/>
      <c r="H38" s="160"/>
      <c r="I38" s="160"/>
      <c r="J38" s="160"/>
      <c r="K38" s="160"/>
      <c r="L38" s="160"/>
      <c r="M38" s="169"/>
      <c r="N38" s="21"/>
      <c r="O38" s="169"/>
      <c r="P38" s="21"/>
      <c r="Q38" s="169"/>
      <c r="S38" s="169"/>
    </row>
    <row r="39" spans="1:22" s="38" customFormat="1" ht="20.100000000000001" customHeight="1">
      <c r="F39" s="160"/>
      <c r="G39" s="160"/>
      <c r="H39" s="160"/>
      <c r="I39" s="160"/>
      <c r="J39" s="160"/>
      <c r="K39" s="160"/>
      <c r="L39" s="160"/>
      <c r="M39" s="169"/>
      <c r="N39" s="21"/>
      <c r="O39" s="169"/>
      <c r="P39" s="21"/>
      <c r="Q39" s="169"/>
      <c r="S39" s="169"/>
    </row>
    <row r="40" spans="1:22" s="38" customFormat="1" ht="23.25" customHeight="1">
      <c r="A40" s="37"/>
      <c r="B40" s="170"/>
      <c r="C40" s="37"/>
      <c r="D40" s="37"/>
      <c r="E40" s="37"/>
      <c r="F40" s="171"/>
      <c r="G40" s="171"/>
      <c r="H40" s="171"/>
      <c r="I40" s="171"/>
      <c r="J40" s="171"/>
      <c r="K40" s="171"/>
      <c r="L40" s="155" t="s">
        <v>89</v>
      </c>
      <c r="N40" s="21"/>
      <c r="O40" s="21"/>
      <c r="P40" s="21"/>
      <c r="T40" s="21"/>
      <c r="U40" s="21"/>
      <c r="V40" s="21"/>
    </row>
    <row r="41" spans="1:22" s="38" customFormat="1" ht="23.25" customHeight="1">
      <c r="A41" s="37"/>
      <c r="B41" s="170"/>
      <c r="C41" s="37"/>
      <c r="D41" s="37"/>
      <c r="E41" s="37"/>
      <c r="F41" s="171"/>
      <c r="G41" s="171"/>
      <c r="H41" s="171"/>
      <c r="I41" s="171"/>
      <c r="J41" s="171"/>
      <c r="K41" s="171"/>
      <c r="L41" s="156" t="s">
        <v>90</v>
      </c>
      <c r="N41" s="21"/>
      <c r="O41" s="21"/>
      <c r="P41" s="21"/>
    </row>
    <row r="42" spans="1:22" s="38" customFormat="1" ht="23.25" customHeight="1">
      <c r="A42" s="219" t="s">
        <v>88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N42" s="21"/>
      <c r="O42" s="21"/>
      <c r="P42" s="21"/>
    </row>
    <row r="43" spans="1:22" s="38" customFormat="1" ht="23.25" customHeight="1">
      <c r="A43" s="221" t="s">
        <v>0</v>
      </c>
      <c r="B43" s="221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N43" s="21"/>
      <c r="O43" s="21"/>
      <c r="P43" s="21"/>
    </row>
    <row r="44" spans="1:22" s="38" customFormat="1" ht="23.25" customHeight="1">
      <c r="A44" s="221" t="s">
        <v>84</v>
      </c>
      <c r="B44" s="221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N44" s="21"/>
      <c r="O44" s="21"/>
      <c r="P44" s="21"/>
    </row>
    <row r="45" spans="1:22" s="38" customFormat="1" ht="23.25" customHeight="1">
      <c r="A45" s="221" t="s">
        <v>174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N45" s="21"/>
      <c r="O45" s="21"/>
      <c r="P45" s="21"/>
    </row>
    <row r="46" spans="1:22" ht="10.15" customHeight="1">
      <c r="E46" s="21"/>
      <c r="H46" s="22"/>
      <c r="I46" s="22"/>
      <c r="J46" s="22"/>
      <c r="K46" s="22"/>
      <c r="L46" s="22"/>
    </row>
    <row r="47" spans="1:22" s="38" customFormat="1" ht="20.100000000000001" customHeight="1">
      <c r="F47" s="157"/>
      <c r="G47" s="157"/>
      <c r="H47" s="157"/>
      <c r="I47" s="157"/>
      <c r="J47" s="157"/>
      <c r="K47" s="157"/>
      <c r="L47" s="158" t="s">
        <v>95</v>
      </c>
      <c r="N47" s="21"/>
      <c r="O47" s="21"/>
      <c r="P47" s="21"/>
    </row>
    <row r="48" spans="1:22" s="38" customFormat="1" ht="20.100000000000001" customHeight="1">
      <c r="F48" s="218" t="s">
        <v>1</v>
      </c>
      <c r="G48" s="218"/>
      <c r="H48" s="218"/>
      <c r="I48" s="153"/>
      <c r="J48" s="218" t="s">
        <v>2</v>
      </c>
      <c r="K48" s="218"/>
      <c r="L48" s="218"/>
      <c r="N48" s="21"/>
      <c r="O48" s="21"/>
      <c r="P48" s="21"/>
    </row>
    <row r="49" spans="1:19" s="38" customFormat="1" ht="20.100000000000001" customHeight="1">
      <c r="E49" s="159" t="s">
        <v>3</v>
      </c>
      <c r="F49" s="86">
        <v>2567</v>
      </c>
      <c r="G49" s="40"/>
      <c r="H49" s="86">
        <v>2566</v>
      </c>
      <c r="I49" s="40"/>
      <c r="J49" s="86">
        <v>2567</v>
      </c>
      <c r="K49" s="40"/>
      <c r="L49" s="86">
        <v>2566</v>
      </c>
      <c r="N49" s="21"/>
      <c r="O49" s="21"/>
      <c r="P49" s="21"/>
    </row>
    <row r="50" spans="1:19" s="38" customFormat="1" ht="20.100000000000001" customHeight="1">
      <c r="A50" s="161" t="s">
        <v>54</v>
      </c>
      <c r="E50" s="40">
        <v>20</v>
      </c>
      <c r="F50" s="160"/>
      <c r="G50" s="160"/>
      <c r="H50" s="160"/>
      <c r="I50" s="160"/>
      <c r="J50" s="160"/>
      <c r="K50" s="160"/>
      <c r="L50" s="160"/>
      <c r="M50" s="39"/>
      <c r="N50" s="39"/>
      <c r="O50" s="39"/>
      <c r="P50" s="21"/>
    </row>
    <row r="51" spans="1:19" s="38" customFormat="1" ht="20.100000000000001" customHeight="1">
      <c r="A51" s="161" t="s">
        <v>55</v>
      </c>
      <c r="F51" s="160"/>
      <c r="G51" s="160"/>
      <c r="H51" s="160"/>
      <c r="I51" s="160"/>
      <c r="J51" s="160"/>
      <c r="K51" s="160"/>
      <c r="L51" s="160"/>
      <c r="M51" s="41">
        <f>F24-F31</f>
        <v>0</v>
      </c>
      <c r="N51" s="41"/>
      <c r="O51" s="41">
        <f>H24-H31</f>
        <v>0</v>
      </c>
      <c r="P51" s="169"/>
      <c r="Q51" s="169"/>
      <c r="R51" s="169"/>
      <c r="S51" s="169"/>
    </row>
    <row r="52" spans="1:19" s="38" customFormat="1" ht="20.100000000000001" customHeight="1" thickBot="1">
      <c r="A52" s="38" t="s">
        <v>167</v>
      </c>
      <c r="F52" s="172">
        <v>0.06</v>
      </c>
      <c r="G52" s="173"/>
      <c r="H52" s="172">
        <v>0.06</v>
      </c>
      <c r="I52" s="173"/>
      <c r="J52" s="172">
        <v>0.06</v>
      </c>
      <c r="K52" s="173"/>
      <c r="L52" s="172">
        <v>0.06</v>
      </c>
      <c r="M52" s="39"/>
      <c r="N52" s="39"/>
      <c r="O52" s="39"/>
      <c r="P52" s="21"/>
    </row>
    <row r="53" spans="1:19" ht="20.100000000000001" customHeight="1" thickTop="1">
      <c r="A53" s="161" t="s">
        <v>124</v>
      </c>
      <c r="B53" s="174"/>
      <c r="C53" s="174"/>
      <c r="E53" s="21"/>
      <c r="F53" s="23"/>
      <c r="G53" s="23"/>
      <c r="H53" s="23"/>
      <c r="I53" s="23"/>
      <c r="J53" s="23"/>
      <c r="K53" s="23"/>
      <c r="L53" s="23"/>
      <c r="M53" s="41">
        <f>F25-F36</f>
        <v>0</v>
      </c>
      <c r="N53" s="39"/>
      <c r="O53" s="41">
        <f>H25-H36</f>
        <v>0</v>
      </c>
    </row>
    <row r="54" spans="1:19" ht="20.100000000000001" customHeight="1" thickBot="1">
      <c r="A54" s="174"/>
      <c r="B54" s="38" t="s">
        <v>176</v>
      </c>
      <c r="C54" s="174"/>
      <c r="E54" s="21"/>
      <c r="F54" s="172">
        <v>0.06</v>
      </c>
      <c r="G54" s="23"/>
      <c r="H54" s="175">
        <v>0.06</v>
      </c>
      <c r="I54" s="23"/>
      <c r="J54" s="172">
        <v>0.06</v>
      </c>
      <c r="K54" s="23"/>
      <c r="L54" s="175">
        <v>0.06</v>
      </c>
      <c r="M54" s="39"/>
      <c r="N54" s="39"/>
      <c r="O54" s="39"/>
    </row>
    <row r="55" spans="1:19" ht="20.100000000000001" customHeight="1" thickTop="1">
      <c r="A55" s="174"/>
      <c r="B55" s="176"/>
      <c r="C55" s="174"/>
      <c r="E55" s="21"/>
      <c r="F55" s="173"/>
      <c r="G55" s="23"/>
      <c r="H55" s="173"/>
      <c r="I55" s="23"/>
      <c r="J55" s="173"/>
      <c r="K55" s="23"/>
      <c r="L55" s="173" t="s">
        <v>175</v>
      </c>
      <c r="M55" s="39"/>
      <c r="N55" s="39"/>
      <c r="O55" s="39"/>
    </row>
    <row r="56" spans="1:19" ht="20.100000000000001" customHeight="1">
      <c r="A56" s="174"/>
      <c r="B56" s="176"/>
      <c r="C56" s="174"/>
      <c r="E56" s="21"/>
      <c r="F56" s="173"/>
      <c r="G56" s="23"/>
      <c r="H56" s="173"/>
      <c r="I56" s="23"/>
      <c r="J56" s="173"/>
      <c r="K56" s="23"/>
      <c r="L56" s="173"/>
      <c r="M56" s="39"/>
      <c r="N56" s="39"/>
      <c r="O56" s="39"/>
    </row>
    <row r="57" spans="1:19" ht="20.100000000000001" customHeight="1">
      <c r="A57" s="174"/>
      <c r="B57" s="176"/>
      <c r="C57" s="174"/>
      <c r="E57" s="21"/>
      <c r="F57" s="173"/>
      <c r="G57" s="23"/>
      <c r="H57" s="173"/>
      <c r="I57" s="23"/>
      <c r="J57" s="173"/>
      <c r="K57" s="23"/>
      <c r="L57" s="173"/>
      <c r="M57" s="39"/>
      <c r="N57" s="39"/>
      <c r="O57" s="39"/>
    </row>
    <row r="58" spans="1:19" ht="20.100000000000001" customHeight="1">
      <c r="A58" s="174"/>
      <c r="B58" s="176"/>
      <c r="C58" s="174"/>
      <c r="E58" s="21"/>
      <c r="F58" s="173"/>
      <c r="G58" s="23"/>
      <c r="H58" s="173"/>
      <c r="I58" s="23"/>
      <c r="J58" s="173"/>
      <c r="K58" s="23"/>
      <c r="L58" s="173"/>
      <c r="M58" s="39"/>
      <c r="N58" s="39"/>
      <c r="O58" s="39"/>
    </row>
    <row r="59" spans="1:19" ht="20.100000000000001" customHeight="1">
      <c r="A59" s="174"/>
      <c r="B59" s="176"/>
      <c r="C59" s="174"/>
      <c r="E59" s="21"/>
      <c r="F59" s="173"/>
      <c r="G59" s="23"/>
      <c r="H59" s="173"/>
      <c r="I59" s="23"/>
      <c r="J59" s="173"/>
      <c r="K59" s="23"/>
      <c r="L59" s="173"/>
      <c r="M59" s="39"/>
      <c r="N59" s="39"/>
      <c r="O59" s="39"/>
    </row>
    <row r="60" spans="1:19" ht="20.100000000000001" customHeight="1">
      <c r="A60" s="174"/>
      <c r="B60" s="176"/>
      <c r="C60" s="174"/>
      <c r="E60" s="21"/>
      <c r="F60" s="173"/>
      <c r="G60" s="23"/>
      <c r="H60" s="173"/>
      <c r="I60" s="23"/>
      <c r="J60" s="173"/>
      <c r="K60" s="23"/>
      <c r="L60" s="173"/>
      <c r="M60" s="39"/>
      <c r="N60" s="39"/>
      <c r="O60" s="39"/>
    </row>
    <row r="61" spans="1:19" ht="20.100000000000001" customHeight="1">
      <c r="A61" s="174"/>
      <c r="B61" s="176"/>
      <c r="C61" s="174"/>
      <c r="E61" s="21"/>
      <c r="F61" s="173"/>
      <c r="G61" s="23"/>
      <c r="H61" s="173"/>
      <c r="I61" s="23"/>
      <c r="J61" s="173"/>
      <c r="K61" s="23"/>
      <c r="L61" s="173"/>
      <c r="M61" s="39"/>
      <c r="N61" s="39"/>
      <c r="O61" s="39"/>
    </row>
    <row r="62" spans="1:19" ht="20.100000000000001" customHeight="1">
      <c r="A62" s="223"/>
      <c r="B62" s="223"/>
      <c r="C62" s="223"/>
      <c r="D62" s="223"/>
      <c r="E62" s="223"/>
      <c r="F62" s="223"/>
      <c r="G62" s="223"/>
      <c r="H62" s="223"/>
      <c r="I62" s="223"/>
      <c r="J62" s="223"/>
      <c r="K62" s="223"/>
      <c r="L62" s="223"/>
    </row>
    <row r="63" spans="1:19" ht="20.100000000000001" customHeight="1">
      <c r="A63" s="153"/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</row>
    <row r="64" spans="1:19" ht="20.100000000000001" customHeight="1">
      <c r="A64" s="223" t="s">
        <v>127</v>
      </c>
      <c r="B64" s="223"/>
      <c r="C64" s="223"/>
      <c r="D64" s="223"/>
      <c r="E64" s="223"/>
      <c r="F64" s="223"/>
      <c r="G64" s="223"/>
      <c r="H64" s="223"/>
      <c r="I64" s="223"/>
      <c r="J64" s="223"/>
      <c r="K64" s="223"/>
      <c r="L64" s="223"/>
    </row>
    <row r="65" spans="1:19" ht="20.100000000000001" customHeight="1">
      <c r="A65" s="223" t="s">
        <v>128</v>
      </c>
      <c r="B65" s="223"/>
      <c r="C65" s="223"/>
      <c r="D65" s="223"/>
      <c r="E65" s="223"/>
      <c r="F65" s="223"/>
      <c r="G65" s="223"/>
      <c r="H65" s="223"/>
      <c r="I65" s="223"/>
      <c r="J65" s="223"/>
      <c r="K65" s="223"/>
      <c r="L65" s="223"/>
    </row>
    <row r="66" spans="1:19" ht="20.100000000000001" customHeight="1">
      <c r="A66" s="223" t="s">
        <v>130</v>
      </c>
      <c r="B66" s="223"/>
      <c r="C66" s="223"/>
      <c r="D66" s="223"/>
      <c r="E66" s="223"/>
      <c r="F66" s="223"/>
      <c r="G66" s="223"/>
      <c r="H66" s="223"/>
      <c r="I66" s="223"/>
      <c r="J66" s="223"/>
      <c r="K66" s="223"/>
      <c r="L66" s="223"/>
    </row>
    <row r="67" spans="1:19" ht="20.100000000000001" customHeight="1">
      <c r="A67" s="42"/>
      <c r="B67" s="42"/>
      <c r="C67" s="42"/>
      <c r="D67" s="42"/>
      <c r="E67" s="85"/>
      <c r="F67" s="42"/>
      <c r="G67" s="42"/>
      <c r="H67" s="42"/>
      <c r="I67" s="42"/>
      <c r="J67" s="42"/>
      <c r="K67" s="42"/>
      <c r="L67" s="155" t="s">
        <v>89</v>
      </c>
      <c r="M67" s="39"/>
      <c r="N67" s="39"/>
      <c r="O67" s="39"/>
    </row>
    <row r="68" spans="1:19" ht="20.100000000000001" customHeight="1">
      <c r="A68" s="42"/>
      <c r="B68" s="42"/>
      <c r="C68" s="42"/>
      <c r="D68" s="42"/>
      <c r="E68" s="85"/>
      <c r="F68" s="42"/>
      <c r="G68" s="42"/>
      <c r="H68" s="42"/>
      <c r="I68" s="42"/>
      <c r="J68" s="42"/>
      <c r="K68" s="42"/>
      <c r="L68" s="156" t="s">
        <v>90</v>
      </c>
      <c r="M68" s="39"/>
      <c r="N68" s="39"/>
      <c r="O68" s="39"/>
    </row>
    <row r="69" spans="1:19" ht="20.100000000000001" customHeight="1">
      <c r="A69" s="212" t="s">
        <v>137</v>
      </c>
      <c r="B69" s="213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39"/>
      <c r="N69" s="39"/>
      <c r="O69" s="39"/>
    </row>
    <row r="70" spans="1:19" ht="20.100000000000001" customHeight="1">
      <c r="A70" s="215" t="s">
        <v>0</v>
      </c>
      <c r="B70" s="215"/>
      <c r="C70" s="215"/>
      <c r="D70" s="215"/>
      <c r="E70" s="215"/>
      <c r="F70" s="215"/>
      <c r="G70" s="215"/>
      <c r="H70" s="215"/>
      <c r="I70" s="215"/>
      <c r="J70" s="215"/>
      <c r="K70" s="215"/>
      <c r="L70" s="215"/>
      <c r="M70" s="39"/>
      <c r="N70" s="39"/>
      <c r="O70" s="39"/>
    </row>
    <row r="71" spans="1:19" ht="20.100000000000001" customHeight="1">
      <c r="A71" s="215" t="s">
        <v>41</v>
      </c>
      <c r="B71" s="215"/>
      <c r="C71" s="215"/>
      <c r="D71" s="215"/>
      <c r="E71" s="215"/>
      <c r="F71" s="215"/>
      <c r="G71" s="215"/>
      <c r="H71" s="215"/>
      <c r="I71" s="215"/>
      <c r="J71" s="215"/>
      <c r="K71" s="215"/>
      <c r="L71" s="215"/>
      <c r="M71" s="39"/>
      <c r="N71" s="39"/>
      <c r="O71" s="39"/>
    </row>
    <row r="72" spans="1:19" ht="20.100000000000001" customHeight="1">
      <c r="A72" s="215" t="s">
        <v>177</v>
      </c>
      <c r="B72" s="215"/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39"/>
      <c r="N72" s="39"/>
      <c r="O72" s="39"/>
    </row>
    <row r="73" spans="1:19" ht="9.6" customHeight="1">
      <c r="A73" s="39"/>
      <c r="B73" s="39"/>
      <c r="C73" s="39"/>
      <c r="D73" s="39"/>
      <c r="E73" s="39"/>
      <c r="F73" s="39"/>
      <c r="G73" s="39"/>
      <c r="H73" s="160"/>
      <c r="I73" s="160"/>
      <c r="J73" s="160"/>
      <c r="K73" s="160"/>
      <c r="L73" s="160"/>
      <c r="M73" s="39"/>
      <c r="N73" s="39"/>
      <c r="O73" s="39"/>
    </row>
    <row r="74" spans="1:19" ht="20.100000000000001" customHeight="1">
      <c r="A74" s="39"/>
      <c r="B74" s="39"/>
      <c r="C74" s="39"/>
      <c r="D74" s="39"/>
      <c r="E74" s="39"/>
      <c r="F74" s="47"/>
      <c r="G74" s="47"/>
      <c r="H74" s="47"/>
      <c r="I74" s="47"/>
      <c r="J74" s="47"/>
      <c r="K74" s="47"/>
      <c r="L74" s="48" t="s">
        <v>95</v>
      </c>
      <c r="M74" s="39"/>
      <c r="N74" s="39"/>
      <c r="O74" s="39"/>
    </row>
    <row r="75" spans="1:19" ht="20.100000000000001" customHeight="1">
      <c r="A75" s="39"/>
      <c r="B75" s="39"/>
      <c r="C75" s="39"/>
      <c r="D75" s="39"/>
      <c r="E75" s="39"/>
      <c r="F75" s="216" t="s">
        <v>1</v>
      </c>
      <c r="G75" s="216"/>
      <c r="H75" s="216"/>
      <c r="I75" s="40"/>
      <c r="J75" s="216" t="s">
        <v>2</v>
      </c>
      <c r="K75" s="216"/>
      <c r="L75" s="216"/>
      <c r="M75" s="39"/>
      <c r="N75" s="39"/>
      <c r="O75" s="39"/>
    </row>
    <row r="76" spans="1:19" ht="20.100000000000001" customHeight="1">
      <c r="A76" s="39"/>
      <c r="B76" s="39"/>
      <c r="C76" s="39"/>
      <c r="D76" s="39"/>
      <c r="E76" s="159" t="s">
        <v>3</v>
      </c>
      <c r="F76" s="86">
        <v>2567</v>
      </c>
      <c r="G76" s="40"/>
      <c r="H76" s="86">
        <v>2566</v>
      </c>
      <c r="I76" s="40"/>
      <c r="J76" s="86">
        <v>2567</v>
      </c>
      <c r="K76" s="40"/>
      <c r="L76" s="86">
        <v>2566</v>
      </c>
      <c r="M76" s="39"/>
      <c r="N76" s="39"/>
      <c r="O76" s="39"/>
    </row>
    <row r="77" spans="1:19" ht="20.100000000000001" customHeight="1">
      <c r="A77" s="217" t="s">
        <v>42</v>
      </c>
      <c r="B77" s="217"/>
      <c r="C77" s="217"/>
      <c r="D77" s="217"/>
      <c r="E77" s="39"/>
      <c r="F77" s="39"/>
      <c r="G77" s="39"/>
      <c r="H77" s="39"/>
      <c r="I77" s="39"/>
      <c r="J77" s="160"/>
      <c r="K77" s="160"/>
      <c r="L77" s="160"/>
      <c r="M77" s="39"/>
      <c r="N77" s="39"/>
      <c r="O77" s="39"/>
    </row>
    <row r="78" spans="1:19" ht="20.100000000000001" customHeight="1">
      <c r="A78" s="39"/>
      <c r="B78" s="39" t="s">
        <v>43</v>
      </c>
      <c r="C78" s="39"/>
      <c r="D78" s="39"/>
      <c r="E78" s="40">
        <v>21</v>
      </c>
      <c r="F78" s="160">
        <v>571510</v>
      </c>
      <c r="G78" s="160"/>
      <c r="H78" s="160">
        <v>827740</v>
      </c>
      <c r="I78" s="160"/>
      <c r="J78" s="160">
        <v>520444</v>
      </c>
      <c r="K78" s="160"/>
      <c r="L78" s="160">
        <v>791031</v>
      </c>
      <c r="M78" s="39"/>
      <c r="N78" s="39"/>
      <c r="O78" s="39"/>
    </row>
    <row r="79" spans="1:19" ht="20.100000000000001" customHeight="1">
      <c r="A79" s="39"/>
      <c r="B79" s="39" t="s">
        <v>44</v>
      </c>
      <c r="C79" s="39"/>
      <c r="D79" s="39"/>
      <c r="E79" s="40"/>
      <c r="F79" s="160">
        <v>720</v>
      </c>
      <c r="G79" s="160"/>
      <c r="H79" s="160">
        <v>820</v>
      </c>
      <c r="I79" s="160"/>
      <c r="J79" s="160">
        <v>564</v>
      </c>
      <c r="K79" s="160"/>
      <c r="L79" s="160">
        <v>797</v>
      </c>
      <c r="M79" s="39"/>
      <c r="N79" s="39"/>
      <c r="O79" s="39"/>
    </row>
    <row r="80" spans="1:19" ht="20.100000000000001" customHeight="1">
      <c r="A80" s="39"/>
      <c r="B80" s="77"/>
      <c r="C80" s="77" t="s">
        <v>45</v>
      </c>
      <c r="D80" s="39"/>
      <c r="E80" s="40"/>
      <c r="F80" s="162">
        <v>572230</v>
      </c>
      <c r="G80" s="160"/>
      <c r="H80" s="162">
        <v>828560</v>
      </c>
      <c r="I80" s="160"/>
      <c r="J80" s="162">
        <v>521008</v>
      </c>
      <c r="K80" s="160"/>
      <c r="L80" s="162">
        <v>791828</v>
      </c>
      <c r="M80" s="41">
        <f>SUM(F78:F79)-F80</f>
        <v>0</v>
      </c>
      <c r="N80" s="39"/>
      <c r="O80" s="41">
        <f>SUM(H78:H79)-H80</f>
        <v>0</v>
      </c>
      <c r="Q80" s="41">
        <f>SUM(J78:J79)-J80</f>
        <v>0</v>
      </c>
      <c r="S80" s="41">
        <f>SUM(L78:L79)-L80</f>
        <v>0</v>
      </c>
    </row>
    <row r="81" spans="1:19" ht="20.100000000000001" customHeight="1">
      <c r="A81" s="77" t="s">
        <v>46</v>
      </c>
      <c r="B81" s="39"/>
      <c r="C81" s="39"/>
      <c r="D81" s="39"/>
      <c r="E81" s="40"/>
      <c r="F81" s="160"/>
      <c r="G81" s="160"/>
      <c r="H81" s="160"/>
      <c r="I81" s="160"/>
      <c r="J81" s="160"/>
      <c r="K81" s="160"/>
      <c r="L81" s="160"/>
      <c r="M81" s="39"/>
      <c r="N81" s="39"/>
      <c r="O81" s="39"/>
      <c r="Q81" s="39"/>
      <c r="S81" s="39"/>
    </row>
    <row r="82" spans="1:19" ht="20.100000000000001" customHeight="1">
      <c r="A82" s="39"/>
      <c r="B82" s="39" t="s">
        <v>47</v>
      </c>
      <c r="C82" s="39"/>
      <c r="D82" s="39"/>
      <c r="E82" s="40"/>
      <c r="F82" s="160">
        <v>450506</v>
      </c>
      <c r="G82" s="160"/>
      <c r="H82" s="160">
        <v>699278</v>
      </c>
      <c r="I82" s="160"/>
      <c r="J82" s="160">
        <v>407467</v>
      </c>
      <c r="K82" s="160"/>
      <c r="L82" s="160">
        <v>666346</v>
      </c>
      <c r="M82" s="39"/>
      <c r="N82" s="39"/>
      <c r="O82" s="39"/>
      <c r="Q82" s="39"/>
      <c r="S82" s="39"/>
    </row>
    <row r="83" spans="1:19" ht="20.100000000000001" customHeight="1">
      <c r="A83" s="39"/>
      <c r="B83" s="39" t="s">
        <v>48</v>
      </c>
      <c r="C83" s="39"/>
      <c r="D83" s="39"/>
      <c r="E83" s="177"/>
      <c r="F83" s="160">
        <v>14353</v>
      </c>
      <c r="G83" s="160"/>
      <c r="H83" s="160">
        <v>16755</v>
      </c>
      <c r="I83" s="160"/>
      <c r="J83" s="160">
        <v>12158</v>
      </c>
      <c r="K83" s="160"/>
      <c r="L83" s="160">
        <v>15539</v>
      </c>
      <c r="M83" s="39"/>
      <c r="N83" s="39"/>
      <c r="O83" s="39"/>
      <c r="Q83" s="39"/>
      <c r="S83" s="39"/>
    </row>
    <row r="84" spans="1:19" ht="20.100000000000001" customHeight="1">
      <c r="A84" s="39"/>
      <c r="B84" s="39" t="s">
        <v>49</v>
      </c>
      <c r="C84" s="39"/>
      <c r="D84" s="39"/>
      <c r="E84" s="40"/>
      <c r="F84" s="160">
        <v>29734</v>
      </c>
      <c r="G84" s="160"/>
      <c r="H84" s="160">
        <v>28200</v>
      </c>
      <c r="I84" s="160"/>
      <c r="J84" s="160">
        <v>25654</v>
      </c>
      <c r="K84" s="160"/>
      <c r="L84" s="160">
        <v>24073</v>
      </c>
      <c r="M84" s="39"/>
      <c r="N84" s="39"/>
      <c r="O84" s="39"/>
      <c r="Q84" s="39"/>
      <c r="S84" s="39"/>
    </row>
    <row r="85" spans="1:19" ht="20.100000000000001" customHeight="1">
      <c r="A85" s="39"/>
      <c r="B85" s="77"/>
      <c r="C85" s="77" t="s">
        <v>50</v>
      </c>
      <c r="D85" s="39"/>
      <c r="E85" s="40"/>
      <c r="F85" s="162">
        <v>494593</v>
      </c>
      <c r="G85" s="160"/>
      <c r="H85" s="162">
        <v>744233</v>
      </c>
      <c r="I85" s="160"/>
      <c r="J85" s="162">
        <v>445279</v>
      </c>
      <c r="K85" s="160"/>
      <c r="L85" s="162">
        <v>705958</v>
      </c>
      <c r="M85" s="41">
        <f>SUM(F82:F84)-F85</f>
        <v>0</v>
      </c>
      <c r="N85" s="39"/>
      <c r="O85" s="41">
        <f>SUM(H82:H84)-H85</f>
        <v>0</v>
      </c>
      <c r="Q85" s="41">
        <f>SUM(J82:J84)-J85</f>
        <v>0</v>
      </c>
      <c r="S85" s="41">
        <f>SUM(L82:L84)-L85</f>
        <v>0</v>
      </c>
    </row>
    <row r="86" spans="1:19" ht="20.100000000000001" customHeight="1">
      <c r="A86" s="77" t="s">
        <v>153</v>
      </c>
      <c r="B86" s="77"/>
      <c r="C86" s="77"/>
      <c r="D86" s="77"/>
      <c r="E86" s="40"/>
      <c r="F86" s="160">
        <v>77637</v>
      </c>
      <c r="G86" s="160"/>
      <c r="H86" s="160">
        <v>84327</v>
      </c>
      <c r="I86" s="160"/>
      <c r="J86" s="160">
        <v>75729</v>
      </c>
      <c r="K86" s="160"/>
      <c r="L86" s="160">
        <v>85870</v>
      </c>
      <c r="M86" s="41">
        <f>F80-F85-F86</f>
        <v>0</v>
      </c>
      <c r="N86" s="39"/>
      <c r="O86" s="41">
        <f>H80-H85-H86</f>
        <v>0</v>
      </c>
      <c r="Q86" s="41">
        <f>J80-J85-J86</f>
        <v>0</v>
      </c>
      <c r="S86" s="41">
        <f>L80-L85-L86</f>
        <v>0</v>
      </c>
    </row>
    <row r="87" spans="1:19" ht="20.100000000000001" customHeight="1">
      <c r="A87" s="39"/>
      <c r="B87" s="39" t="s">
        <v>154</v>
      </c>
      <c r="C87" s="39"/>
      <c r="D87" s="39"/>
      <c r="E87" s="40"/>
      <c r="F87" s="163">
        <v>647</v>
      </c>
      <c r="G87" s="160"/>
      <c r="H87" s="163">
        <v>510</v>
      </c>
      <c r="I87" s="160"/>
      <c r="J87" s="166">
        <v>603</v>
      </c>
      <c r="K87" s="160"/>
      <c r="L87" s="166">
        <v>504</v>
      </c>
      <c r="M87" s="39"/>
      <c r="N87" s="39"/>
      <c r="O87" s="39"/>
      <c r="Q87" s="39"/>
      <c r="S87" s="39"/>
    </row>
    <row r="88" spans="1:19" ht="20.100000000000001" customHeight="1">
      <c r="A88" s="77" t="s">
        <v>51</v>
      </c>
      <c r="B88" s="39"/>
      <c r="C88" s="39"/>
      <c r="D88" s="39"/>
      <c r="E88" s="40"/>
      <c r="F88" s="160">
        <v>76990</v>
      </c>
      <c r="G88" s="160"/>
      <c r="H88" s="160">
        <v>83817</v>
      </c>
      <c r="I88" s="160"/>
      <c r="J88" s="160">
        <v>75126</v>
      </c>
      <c r="K88" s="160"/>
      <c r="L88" s="160">
        <v>85366</v>
      </c>
      <c r="M88" s="41">
        <f>F86-F87-F88</f>
        <v>0</v>
      </c>
      <c r="N88" s="39"/>
      <c r="O88" s="41">
        <f>H86-H87-H88</f>
        <v>0</v>
      </c>
      <c r="Q88" s="41">
        <f>J86-J87-J88</f>
        <v>0</v>
      </c>
      <c r="S88" s="41">
        <f>L86-L87-L88</f>
        <v>0</v>
      </c>
    </row>
    <row r="89" spans="1:19" ht="20.100000000000001" customHeight="1">
      <c r="A89" s="87"/>
      <c r="B89" s="87" t="s">
        <v>52</v>
      </c>
      <c r="C89" s="39"/>
      <c r="D89" s="39"/>
      <c r="E89" s="40">
        <v>19</v>
      </c>
      <c r="F89" s="163">
        <v>16542</v>
      </c>
      <c r="G89" s="160"/>
      <c r="H89" s="163">
        <v>17371</v>
      </c>
      <c r="I89" s="160"/>
      <c r="J89" s="166">
        <v>16010</v>
      </c>
      <c r="K89" s="160"/>
      <c r="L89" s="166">
        <v>17561</v>
      </c>
      <c r="M89" s="39"/>
      <c r="N89" s="39"/>
      <c r="O89" s="39"/>
      <c r="Q89" s="39"/>
      <c r="S89" s="39"/>
    </row>
    <row r="90" spans="1:19" ht="20.100000000000001" customHeight="1">
      <c r="A90" s="77" t="s">
        <v>166</v>
      </c>
      <c r="B90" s="39"/>
      <c r="C90" s="39"/>
      <c r="D90" s="39"/>
      <c r="E90" s="177"/>
      <c r="F90" s="162">
        <v>60448</v>
      </c>
      <c r="G90" s="160"/>
      <c r="H90" s="162">
        <v>66446</v>
      </c>
      <c r="I90" s="160"/>
      <c r="J90" s="162">
        <v>59116</v>
      </c>
      <c r="K90" s="160"/>
      <c r="L90" s="162">
        <v>67805</v>
      </c>
      <c r="M90" s="41">
        <f>F88-F89-F90</f>
        <v>0</v>
      </c>
      <c r="N90" s="39"/>
      <c r="O90" s="41">
        <f>H88-H89-H90</f>
        <v>0</v>
      </c>
      <c r="Q90" s="41">
        <f>J88-J89-J90</f>
        <v>0</v>
      </c>
      <c r="S90" s="41">
        <f>L88-L89-L90</f>
        <v>0</v>
      </c>
    </row>
    <row r="91" spans="1:19" ht="20.100000000000001" customHeight="1" thickBot="1">
      <c r="A91" s="77" t="s">
        <v>96</v>
      </c>
      <c r="B91" s="39"/>
      <c r="C91" s="39"/>
      <c r="D91" s="39"/>
      <c r="E91" s="39"/>
      <c r="F91" s="167">
        <v>60448</v>
      </c>
      <c r="G91" s="160"/>
      <c r="H91" s="167">
        <v>66446</v>
      </c>
      <c r="I91" s="160"/>
      <c r="J91" s="167">
        <v>59116</v>
      </c>
      <c r="K91" s="160"/>
      <c r="L91" s="167">
        <v>67805</v>
      </c>
      <c r="M91" s="41">
        <f>F90-F91</f>
        <v>0</v>
      </c>
      <c r="N91" s="41">
        <f t="shared" ref="N91:S91" si="1">G90-G91</f>
        <v>0</v>
      </c>
      <c r="O91" s="41">
        <f t="shared" si="1"/>
        <v>0</v>
      </c>
      <c r="P91" s="41">
        <f t="shared" si="1"/>
        <v>0</v>
      </c>
      <c r="Q91" s="41">
        <f t="shared" si="1"/>
        <v>0</v>
      </c>
      <c r="R91" s="41">
        <f t="shared" si="1"/>
        <v>0</v>
      </c>
      <c r="S91" s="41">
        <f t="shared" si="1"/>
        <v>0</v>
      </c>
    </row>
    <row r="92" spans="1:19" ht="6" customHeight="1" thickTop="1">
      <c r="A92" s="77"/>
      <c r="B92" s="39"/>
      <c r="C92" s="39"/>
      <c r="D92" s="39"/>
      <c r="E92" s="39"/>
      <c r="F92" s="160"/>
      <c r="G92" s="160"/>
      <c r="H92" s="160"/>
      <c r="I92" s="160"/>
      <c r="J92" s="160"/>
      <c r="K92" s="160"/>
      <c r="L92" s="160"/>
      <c r="M92" s="39"/>
      <c r="N92" s="39"/>
      <c r="O92" s="39"/>
    </row>
    <row r="93" spans="1:19" s="38" customFormat="1" ht="20.100000000000001" customHeight="1">
      <c r="A93" s="161" t="s">
        <v>169</v>
      </c>
      <c r="F93" s="160"/>
      <c r="G93" s="160"/>
      <c r="H93" s="160"/>
      <c r="I93" s="160"/>
      <c r="J93" s="160"/>
      <c r="K93" s="160"/>
      <c r="L93" s="160"/>
      <c r="N93" s="21"/>
      <c r="O93" s="21"/>
      <c r="P93" s="21"/>
    </row>
    <row r="94" spans="1:19" s="38" customFormat="1" ht="20.100000000000001" customHeight="1" thickBot="1">
      <c r="B94" s="38" t="s">
        <v>106</v>
      </c>
      <c r="F94" s="160">
        <v>59795</v>
      </c>
      <c r="G94" s="160"/>
      <c r="H94" s="160">
        <v>67112</v>
      </c>
      <c r="I94" s="160"/>
      <c r="J94" s="167">
        <v>59116</v>
      </c>
      <c r="K94" s="160"/>
      <c r="L94" s="167">
        <v>67805</v>
      </c>
      <c r="N94" s="21"/>
      <c r="O94" s="21"/>
      <c r="P94" s="21"/>
    </row>
    <row r="95" spans="1:19" s="38" customFormat="1" ht="20.100000000000001" customHeight="1" thickTop="1">
      <c r="B95" s="38" t="s">
        <v>56</v>
      </c>
      <c r="F95" s="160"/>
      <c r="G95" s="160"/>
      <c r="H95" s="160"/>
      <c r="I95" s="160"/>
      <c r="J95" s="160"/>
      <c r="K95" s="160"/>
      <c r="L95" s="160"/>
      <c r="N95" s="21"/>
      <c r="O95" s="21"/>
      <c r="P95" s="21"/>
    </row>
    <row r="96" spans="1:19" s="38" customFormat="1" ht="20.100000000000001" customHeight="1">
      <c r="C96" s="38" t="s">
        <v>57</v>
      </c>
      <c r="F96" s="160">
        <v>653</v>
      </c>
      <c r="G96" s="160"/>
      <c r="H96" s="160">
        <v>-666</v>
      </c>
      <c r="I96" s="160"/>
      <c r="J96" s="160"/>
      <c r="K96" s="160"/>
      <c r="L96" s="160"/>
      <c r="N96" s="21"/>
      <c r="O96" s="21"/>
      <c r="P96" s="21"/>
    </row>
    <row r="97" spans="1:19" s="38" customFormat="1" ht="20.100000000000001" customHeight="1" thickBot="1">
      <c r="F97" s="168">
        <v>60448</v>
      </c>
      <c r="G97" s="160"/>
      <c r="H97" s="168">
        <v>66446</v>
      </c>
      <c r="I97" s="160"/>
      <c r="J97" s="160"/>
      <c r="K97" s="160"/>
      <c r="L97" s="160"/>
      <c r="M97" s="169">
        <f>SUM(F94:F96)-F97</f>
        <v>0</v>
      </c>
      <c r="N97" s="21"/>
      <c r="O97" s="169">
        <f>SUM(H94:H96)-H97</f>
        <v>0</v>
      </c>
      <c r="P97" s="21"/>
      <c r="Q97" s="169">
        <f>J94-J91</f>
        <v>0</v>
      </c>
      <c r="S97" s="169">
        <f>L94-L91</f>
        <v>0</v>
      </c>
    </row>
    <row r="98" spans="1:19" ht="20.100000000000001" customHeight="1" thickTop="1">
      <c r="A98" s="77" t="s">
        <v>53</v>
      </c>
      <c r="B98" s="39"/>
      <c r="C98" s="39"/>
      <c r="D98" s="39"/>
      <c r="E98" s="39"/>
      <c r="F98" s="160"/>
      <c r="G98" s="160"/>
      <c r="H98" s="160"/>
      <c r="I98" s="160"/>
      <c r="J98" s="160"/>
      <c r="K98" s="160"/>
      <c r="L98" s="160"/>
      <c r="M98" s="39"/>
      <c r="N98" s="39"/>
      <c r="O98" s="39"/>
    </row>
    <row r="99" spans="1:19" ht="20.100000000000001" customHeight="1" thickBot="1">
      <c r="A99" s="39"/>
      <c r="B99" s="39" t="s">
        <v>106</v>
      </c>
      <c r="C99" s="39"/>
      <c r="D99" s="39"/>
      <c r="E99" s="39"/>
      <c r="F99" s="160">
        <v>59795</v>
      </c>
      <c r="G99" s="160"/>
      <c r="H99" s="160">
        <v>67112</v>
      </c>
      <c r="I99" s="160"/>
      <c r="J99" s="167">
        <v>59116</v>
      </c>
      <c r="K99" s="160"/>
      <c r="L99" s="167">
        <v>67805</v>
      </c>
      <c r="M99" s="39"/>
      <c r="N99" s="39"/>
      <c r="O99" s="39"/>
    </row>
    <row r="100" spans="1:19" ht="20.100000000000001" customHeight="1" thickTop="1">
      <c r="A100" s="39"/>
      <c r="B100" s="39" t="s">
        <v>56</v>
      </c>
      <c r="C100" s="39"/>
      <c r="D100" s="39"/>
      <c r="E100" s="39"/>
      <c r="F100" s="160"/>
      <c r="G100" s="160"/>
      <c r="H100" s="160"/>
      <c r="I100" s="160"/>
      <c r="J100" s="160"/>
      <c r="K100" s="160"/>
      <c r="L100" s="160"/>
      <c r="M100" s="39"/>
      <c r="N100" s="39"/>
      <c r="O100" s="39"/>
    </row>
    <row r="101" spans="1:19" ht="20.100000000000001" customHeight="1">
      <c r="A101" s="39"/>
      <c r="B101" s="39"/>
      <c r="C101" s="39" t="s">
        <v>57</v>
      </c>
      <c r="D101" s="39"/>
      <c r="E101" s="39"/>
      <c r="F101" s="160">
        <v>653</v>
      </c>
      <c r="G101" s="160"/>
      <c r="H101" s="160">
        <v>-666</v>
      </c>
      <c r="I101" s="160"/>
      <c r="J101" s="160"/>
      <c r="K101" s="160"/>
      <c r="L101" s="160"/>
      <c r="M101" s="39"/>
      <c r="N101" s="39"/>
      <c r="O101" s="39"/>
    </row>
    <row r="102" spans="1:19" ht="20.100000000000001" customHeight="1" thickBot="1">
      <c r="A102" s="39"/>
      <c r="B102" s="39"/>
      <c r="C102" s="39"/>
      <c r="D102" s="39"/>
      <c r="E102" s="39"/>
      <c r="F102" s="168">
        <v>60448</v>
      </c>
      <c r="G102" s="160"/>
      <c r="H102" s="168">
        <v>66446</v>
      </c>
      <c r="I102" s="160"/>
      <c r="J102" s="160"/>
      <c r="K102" s="160"/>
      <c r="L102" s="160"/>
      <c r="M102" s="41">
        <f>SUM(F99:F101)-F102</f>
        <v>0</v>
      </c>
      <c r="N102" s="39"/>
      <c r="O102" s="41">
        <f>SUM(H99:H101)-H102</f>
        <v>0</v>
      </c>
    </row>
    <row r="103" spans="1:19" s="38" customFormat="1" ht="20.100000000000001" customHeight="1" thickTop="1">
      <c r="F103" s="160"/>
      <c r="G103" s="160"/>
      <c r="H103" s="160"/>
      <c r="I103" s="160"/>
      <c r="J103" s="160"/>
      <c r="K103" s="160"/>
      <c r="L103" s="160"/>
      <c r="M103" s="169"/>
      <c r="N103" s="21"/>
      <c r="O103" s="169"/>
      <c r="P103" s="21"/>
      <c r="Q103" s="169"/>
      <c r="S103" s="169"/>
    </row>
    <row r="104" spans="1:19" s="38" customFormat="1" ht="20.100000000000001" customHeight="1">
      <c r="F104" s="160"/>
      <c r="G104" s="160"/>
      <c r="H104" s="160"/>
      <c r="I104" s="160"/>
      <c r="J104" s="160"/>
      <c r="K104" s="160"/>
      <c r="L104" s="160"/>
      <c r="M104" s="169"/>
      <c r="N104" s="21"/>
      <c r="O104" s="169"/>
      <c r="P104" s="21"/>
      <c r="Q104" s="169"/>
      <c r="S104" s="169"/>
    </row>
    <row r="105" spans="1:19" s="38" customFormat="1" ht="20.100000000000001" customHeight="1">
      <c r="F105" s="160"/>
      <c r="G105" s="160"/>
      <c r="H105" s="160"/>
      <c r="I105" s="160"/>
      <c r="J105" s="160"/>
      <c r="K105" s="160"/>
      <c r="L105" s="160"/>
      <c r="M105" s="169"/>
      <c r="N105" s="21"/>
      <c r="O105" s="169"/>
      <c r="P105" s="21"/>
      <c r="Q105" s="169"/>
      <c r="S105" s="169"/>
    </row>
    <row r="106" spans="1:19" s="38" customFormat="1" ht="20.100000000000001" customHeight="1">
      <c r="F106" s="160"/>
      <c r="G106" s="160"/>
      <c r="H106" s="160"/>
      <c r="I106" s="160"/>
      <c r="J106" s="160"/>
      <c r="K106" s="160"/>
      <c r="L106" s="160"/>
      <c r="M106" s="169"/>
      <c r="N106" s="21"/>
      <c r="O106" s="169"/>
      <c r="P106" s="21"/>
      <c r="Q106" s="169"/>
      <c r="S106" s="169"/>
    </row>
    <row r="107" spans="1:19" ht="20.100000000000001" customHeight="1">
      <c r="A107" s="37"/>
      <c r="B107" s="178"/>
      <c r="C107" s="42"/>
      <c r="D107" s="42"/>
      <c r="E107" s="42"/>
      <c r="F107" s="171"/>
      <c r="G107" s="171"/>
      <c r="H107" s="171"/>
      <c r="I107" s="171"/>
      <c r="J107" s="171"/>
      <c r="K107" s="171"/>
      <c r="L107" s="155" t="s">
        <v>89</v>
      </c>
      <c r="M107" s="39"/>
      <c r="N107" s="39"/>
      <c r="O107" s="39"/>
    </row>
    <row r="108" spans="1:19" ht="20.100000000000001" customHeight="1">
      <c r="A108" s="37"/>
      <c r="B108" s="178"/>
      <c r="C108" s="42"/>
      <c r="D108" s="42"/>
      <c r="E108" s="42"/>
      <c r="F108" s="171"/>
      <c r="G108" s="171"/>
      <c r="H108" s="171"/>
      <c r="I108" s="171"/>
      <c r="J108" s="171"/>
      <c r="K108" s="171"/>
      <c r="L108" s="156" t="s">
        <v>90</v>
      </c>
      <c r="M108" s="39"/>
      <c r="N108" s="39"/>
      <c r="O108" s="39"/>
    </row>
    <row r="109" spans="1:19" ht="20.100000000000001" customHeight="1">
      <c r="A109" s="212" t="s">
        <v>138</v>
      </c>
      <c r="B109" s="213"/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39"/>
      <c r="N109" s="39"/>
      <c r="O109" s="39"/>
    </row>
    <row r="110" spans="1:19" ht="20.100000000000001" customHeight="1">
      <c r="A110" s="215" t="s">
        <v>0</v>
      </c>
      <c r="B110" s="215"/>
      <c r="C110" s="215"/>
      <c r="D110" s="215"/>
      <c r="E110" s="215"/>
      <c r="F110" s="215"/>
      <c r="G110" s="215"/>
      <c r="H110" s="215"/>
      <c r="I110" s="215"/>
      <c r="J110" s="215"/>
      <c r="K110" s="215"/>
      <c r="L110" s="215"/>
      <c r="M110" s="39"/>
      <c r="N110" s="39"/>
      <c r="O110" s="39"/>
    </row>
    <row r="111" spans="1:19" ht="20.100000000000001" customHeight="1">
      <c r="A111" s="215" t="s">
        <v>84</v>
      </c>
      <c r="B111" s="215"/>
      <c r="C111" s="215"/>
      <c r="D111" s="215"/>
      <c r="E111" s="215"/>
      <c r="F111" s="215"/>
      <c r="G111" s="215"/>
      <c r="H111" s="215"/>
      <c r="I111" s="215"/>
      <c r="J111" s="215"/>
      <c r="K111" s="215"/>
      <c r="L111" s="215"/>
      <c r="M111" s="39"/>
      <c r="N111" s="39"/>
      <c r="O111" s="39"/>
    </row>
    <row r="112" spans="1:19" ht="20.100000000000001" customHeight="1">
      <c r="A112" s="215" t="s">
        <v>177</v>
      </c>
      <c r="B112" s="215"/>
      <c r="C112" s="215"/>
      <c r="D112" s="215"/>
      <c r="E112" s="215"/>
      <c r="F112" s="215"/>
      <c r="G112" s="215"/>
      <c r="H112" s="215"/>
      <c r="I112" s="215"/>
      <c r="J112" s="215"/>
      <c r="K112" s="215"/>
      <c r="L112" s="215"/>
      <c r="M112" s="39"/>
      <c r="N112" s="39"/>
      <c r="O112" s="39"/>
    </row>
    <row r="113" spans="1:15" ht="20.100000000000001" customHeight="1">
      <c r="A113" s="39"/>
      <c r="B113" s="39"/>
      <c r="C113" s="39"/>
      <c r="D113" s="39"/>
      <c r="E113" s="39"/>
      <c r="F113" s="39"/>
      <c r="G113" s="39"/>
      <c r="H113" s="160"/>
      <c r="I113" s="160"/>
      <c r="J113" s="160"/>
      <c r="K113" s="160"/>
      <c r="L113" s="160"/>
      <c r="M113" s="39"/>
      <c r="N113" s="39"/>
      <c r="O113" s="39"/>
    </row>
    <row r="114" spans="1:15" ht="20.100000000000001" customHeight="1">
      <c r="A114" s="39"/>
      <c r="B114" s="39"/>
      <c r="C114" s="39"/>
      <c r="D114" s="39"/>
      <c r="E114" s="39"/>
      <c r="F114" s="47"/>
      <c r="G114" s="47"/>
      <c r="H114" s="47"/>
      <c r="I114" s="47"/>
      <c r="J114" s="47"/>
      <c r="K114" s="47"/>
      <c r="L114" s="48" t="s">
        <v>95</v>
      </c>
      <c r="M114" s="39"/>
      <c r="N114" s="39"/>
      <c r="O114" s="39"/>
    </row>
    <row r="115" spans="1:15" ht="20.100000000000001" customHeight="1">
      <c r="A115" s="39"/>
      <c r="B115" s="39"/>
      <c r="C115" s="39"/>
      <c r="D115" s="39"/>
      <c r="E115" s="39"/>
      <c r="F115" s="216" t="s">
        <v>1</v>
      </c>
      <c r="G115" s="216"/>
      <c r="H115" s="216"/>
      <c r="I115" s="40"/>
      <c r="J115" s="216" t="s">
        <v>2</v>
      </c>
      <c r="K115" s="216"/>
      <c r="L115" s="216"/>
      <c r="M115" s="39"/>
      <c r="N115" s="39"/>
      <c r="O115" s="39"/>
    </row>
    <row r="116" spans="1:15" ht="20.100000000000001" customHeight="1">
      <c r="A116" s="39"/>
      <c r="B116" s="39"/>
      <c r="C116" s="39"/>
      <c r="D116" s="39"/>
      <c r="E116" s="159" t="s">
        <v>3</v>
      </c>
      <c r="F116" s="86">
        <v>2567</v>
      </c>
      <c r="G116" s="40"/>
      <c r="H116" s="86">
        <v>2566</v>
      </c>
      <c r="I116" s="40"/>
      <c r="J116" s="86">
        <v>2567</v>
      </c>
      <c r="K116" s="40"/>
      <c r="L116" s="86">
        <v>2566</v>
      </c>
      <c r="M116" s="39"/>
      <c r="N116" s="39"/>
      <c r="O116" s="39"/>
    </row>
    <row r="117" spans="1:15" ht="20.100000000000001" customHeight="1">
      <c r="A117" s="77" t="s">
        <v>54</v>
      </c>
      <c r="B117" s="39"/>
      <c r="C117" s="39"/>
      <c r="D117" s="39"/>
      <c r="E117" s="40">
        <v>20</v>
      </c>
      <c r="F117" s="160"/>
      <c r="G117" s="160"/>
      <c r="H117" s="160"/>
      <c r="I117" s="160"/>
      <c r="J117" s="160"/>
      <c r="K117" s="160"/>
      <c r="L117" s="160"/>
      <c r="M117" s="39"/>
      <c r="N117" s="39"/>
      <c r="O117" s="39"/>
    </row>
    <row r="118" spans="1:15" ht="20.100000000000001" customHeight="1">
      <c r="A118" s="77" t="s">
        <v>55</v>
      </c>
      <c r="B118" s="39"/>
      <c r="C118" s="39"/>
      <c r="D118" s="39"/>
      <c r="E118" s="39"/>
      <c r="F118" s="160"/>
      <c r="G118" s="160"/>
      <c r="H118" s="160"/>
      <c r="I118" s="160"/>
      <c r="J118" s="160"/>
      <c r="K118" s="160"/>
      <c r="L118" s="160"/>
      <c r="M118" s="39"/>
      <c r="N118" s="39"/>
      <c r="O118" s="39"/>
    </row>
    <row r="119" spans="1:15" ht="20.100000000000001" customHeight="1" thickBot="1">
      <c r="A119" s="39" t="s">
        <v>167</v>
      </c>
      <c r="B119" s="39"/>
      <c r="C119" s="39"/>
      <c r="D119" s="39"/>
      <c r="E119" s="39"/>
      <c r="F119" s="172">
        <v>0.09</v>
      </c>
      <c r="G119" s="173"/>
      <c r="H119" s="172">
        <v>0.11</v>
      </c>
      <c r="I119" s="173"/>
      <c r="J119" s="172">
        <v>0.09</v>
      </c>
      <c r="K119" s="173"/>
      <c r="L119" s="172">
        <v>0.11</v>
      </c>
      <c r="M119" s="39"/>
      <c r="N119" s="39"/>
      <c r="O119" s="39"/>
    </row>
    <row r="120" spans="1:15" ht="20.100000000000001" customHeight="1" thickTop="1">
      <c r="A120" s="161" t="s">
        <v>124</v>
      </c>
      <c r="B120" s="174"/>
      <c r="C120" s="174"/>
      <c r="E120" s="21"/>
      <c r="F120" s="23"/>
      <c r="G120" s="23"/>
      <c r="H120" s="23"/>
      <c r="I120" s="23"/>
      <c r="J120" s="23"/>
      <c r="K120" s="23"/>
      <c r="L120" s="23"/>
      <c r="M120" s="41">
        <f>F91-F102</f>
        <v>0</v>
      </c>
      <c r="N120" s="39"/>
      <c r="O120" s="41">
        <f>H91-H102</f>
        <v>0</v>
      </c>
    </row>
    <row r="121" spans="1:15" ht="20.100000000000001" customHeight="1" thickBot="1">
      <c r="A121" s="174"/>
      <c r="B121" s="38" t="s">
        <v>176</v>
      </c>
      <c r="C121" s="174"/>
      <c r="E121" s="21"/>
      <c r="F121" s="172">
        <v>0.09</v>
      </c>
      <c r="G121" s="23"/>
      <c r="H121" s="172">
        <v>0.1</v>
      </c>
      <c r="I121" s="23"/>
      <c r="J121" s="172">
        <v>0.09</v>
      </c>
      <c r="K121" s="23"/>
      <c r="L121" s="172">
        <v>0.11</v>
      </c>
      <c r="M121" s="39"/>
      <c r="N121" s="39"/>
      <c r="O121" s="39"/>
    </row>
    <row r="122" spans="1:15" ht="20.100000000000001" customHeight="1" thickTop="1">
      <c r="A122" s="174"/>
      <c r="B122" s="176"/>
      <c r="C122" s="174"/>
      <c r="E122" s="21"/>
      <c r="F122" s="173"/>
      <c r="G122" s="23"/>
      <c r="H122" s="173"/>
      <c r="I122" s="23"/>
      <c r="J122" s="173"/>
      <c r="K122" s="23"/>
      <c r="L122" s="173"/>
      <c r="M122" s="39"/>
      <c r="N122" s="39"/>
      <c r="O122" s="39"/>
    </row>
    <row r="123" spans="1:15" ht="20.100000000000001" customHeight="1">
      <c r="A123" s="174"/>
      <c r="B123" s="176"/>
      <c r="C123" s="174"/>
      <c r="E123" s="21"/>
      <c r="F123" s="173"/>
      <c r="G123" s="23"/>
      <c r="H123" s="173"/>
      <c r="I123" s="23"/>
      <c r="J123" s="173"/>
      <c r="K123" s="23"/>
      <c r="L123" s="173"/>
      <c r="M123" s="39"/>
      <c r="N123" s="39"/>
      <c r="O123" s="39"/>
    </row>
    <row r="124" spans="1:15" ht="20.100000000000001" customHeight="1">
      <c r="A124" s="174"/>
      <c r="B124" s="176"/>
      <c r="C124" s="174"/>
      <c r="E124" s="21"/>
      <c r="F124" s="173"/>
      <c r="G124" s="23"/>
      <c r="H124" s="173"/>
      <c r="I124" s="23"/>
      <c r="J124" s="173"/>
      <c r="K124" s="23"/>
      <c r="L124" s="173"/>
      <c r="M124" s="39"/>
      <c r="N124" s="39"/>
      <c r="O124" s="39"/>
    </row>
    <row r="125" spans="1:15" ht="20.100000000000001" customHeight="1">
      <c r="A125" s="174"/>
      <c r="B125" s="176"/>
      <c r="C125" s="174"/>
      <c r="E125" s="21"/>
      <c r="F125" s="173"/>
      <c r="G125" s="23"/>
      <c r="H125" s="173"/>
      <c r="I125" s="23"/>
      <c r="J125" s="173"/>
      <c r="K125" s="23"/>
      <c r="L125" s="173"/>
      <c r="M125" s="39"/>
      <c r="N125" s="39"/>
      <c r="O125" s="39"/>
    </row>
    <row r="126" spans="1:15" ht="20.100000000000001" customHeight="1">
      <c r="A126" s="174"/>
      <c r="B126" s="176"/>
      <c r="C126" s="174"/>
      <c r="E126" s="21"/>
      <c r="F126" s="173"/>
      <c r="G126" s="23"/>
      <c r="H126" s="173"/>
      <c r="I126" s="23"/>
      <c r="J126" s="173"/>
      <c r="K126" s="23"/>
      <c r="L126" s="173"/>
      <c r="M126" s="39"/>
      <c r="N126" s="39"/>
      <c r="O126" s="39"/>
    </row>
    <row r="127" spans="1:15" ht="20.100000000000001" customHeight="1">
      <c r="A127" s="174"/>
      <c r="B127" s="176"/>
      <c r="C127" s="174"/>
      <c r="E127" s="21"/>
      <c r="F127" s="173"/>
      <c r="G127" s="23"/>
      <c r="H127" s="173"/>
      <c r="I127" s="23"/>
      <c r="J127" s="173"/>
      <c r="K127" s="23"/>
      <c r="L127" s="173"/>
      <c r="M127" s="39"/>
      <c r="N127" s="39"/>
      <c r="O127" s="39"/>
    </row>
    <row r="128" spans="1:15" ht="20.100000000000001" customHeight="1">
      <c r="A128" s="174"/>
      <c r="B128" s="176"/>
      <c r="C128" s="174"/>
      <c r="E128" s="21"/>
      <c r="F128" s="173"/>
      <c r="G128" s="23"/>
      <c r="H128" s="173"/>
      <c r="I128" s="23"/>
      <c r="J128" s="173"/>
      <c r="K128" s="23"/>
      <c r="L128" s="173"/>
      <c r="M128" s="39"/>
      <c r="N128" s="39"/>
      <c r="O128" s="39"/>
    </row>
    <row r="129" spans="1:12" ht="20.100000000000001" customHeight="1">
      <c r="E129" s="21"/>
      <c r="F129" s="23"/>
      <c r="G129" s="23"/>
      <c r="H129" s="23"/>
      <c r="I129" s="23"/>
      <c r="J129" s="23"/>
      <c r="K129" s="23"/>
      <c r="L129" s="23"/>
    </row>
    <row r="130" spans="1:12" ht="20.100000000000001" customHeight="1">
      <c r="A130" s="223"/>
      <c r="B130" s="223"/>
      <c r="C130" s="223"/>
      <c r="D130" s="223"/>
      <c r="E130" s="223"/>
      <c r="F130" s="223"/>
      <c r="G130" s="223"/>
      <c r="H130" s="223"/>
      <c r="I130" s="223"/>
      <c r="J130" s="223"/>
      <c r="K130" s="223"/>
      <c r="L130" s="223"/>
    </row>
    <row r="131" spans="1:12" ht="20.100000000000001" customHeight="1">
      <c r="A131" s="153"/>
      <c r="B131" s="153"/>
      <c r="C131" s="153"/>
      <c r="D131" s="153"/>
      <c r="E131" s="153"/>
      <c r="F131" s="153"/>
      <c r="G131" s="153"/>
      <c r="H131" s="153"/>
      <c r="I131" s="153"/>
      <c r="J131" s="153"/>
      <c r="K131" s="153"/>
      <c r="L131" s="153"/>
    </row>
    <row r="132" spans="1:12" ht="20.100000000000001" customHeight="1">
      <c r="A132" s="223" t="s">
        <v>127</v>
      </c>
      <c r="B132" s="223"/>
      <c r="C132" s="223"/>
      <c r="D132" s="223"/>
      <c r="E132" s="223"/>
      <c r="F132" s="223"/>
      <c r="G132" s="223"/>
      <c r="H132" s="223"/>
      <c r="I132" s="223"/>
      <c r="J132" s="223"/>
      <c r="K132" s="223"/>
      <c r="L132" s="223"/>
    </row>
    <row r="133" spans="1:12" ht="20.100000000000001" customHeight="1">
      <c r="A133" s="223" t="s">
        <v>128</v>
      </c>
      <c r="B133" s="223"/>
      <c r="C133" s="223"/>
      <c r="D133" s="223"/>
      <c r="E133" s="223"/>
      <c r="F133" s="223"/>
      <c r="G133" s="223"/>
      <c r="H133" s="223"/>
      <c r="I133" s="223"/>
      <c r="J133" s="223"/>
      <c r="K133" s="223"/>
      <c r="L133" s="223"/>
    </row>
    <row r="134" spans="1:12" ht="20.100000000000001" customHeight="1">
      <c r="A134" s="223" t="s">
        <v>130</v>
      </c>
      <c r="B134" s="223"/>
      <c r="C134" s="223"/>
      <c r="D134" s="223"/>
      <c r="E134" s="223"/>
      <c r="F134" s="223"/>
      <c r="G134" s="223"/>
      <c r="H134" s="223"/>
      <c r="I134" s="223"/>
      <c r="J134" s="223"/>
      <c r="K134" s="223"/>
      <c r="L134" s="223"/>
    </row>
  </sheetData>
  <mergeCells count="34">
    <mergeCell ref="A132:L132"/>
    <mergeCell ref="A133:L133"/>
    <mergeCell ref="A134:L134"/>
    <mergeCell ref="A110:L110"/>
    <mergeCell ref="A111:L111"/>
    <mergeCell ref="A112:L112"/>
    <mergeCell ref="F115:H115"/>
    <mergeCell ref="J115:L115"/>
    <mergeCell ref="A130:L130"/>
    <mergeCell ref="A109:L109"/>
    <mergeCell ref="A62:L62"/>
    <mergeCell ref="A64:L64"/>
    <mergeCell ref="A65:L65"/>
    <mergeCell ref="A66:L66"/>
    <mergeCell ref="A69:L69"/>
    <mergeCell ref="A70:L70"/>
    <mergeCell ref="A71:L71"/>
    <mergeCell ref="A72:L72"/>
    <mergeCell ref="F75:H75"/>
    <mergeCell ref="J75:L75"/>
    <mergeCell ref="A77:D77"/>
    <mergeCell ref="F48:H48"/>
    <mergeCell ref="J48:L48"/>
    <mergeCell ref="A3:L3"/>
    <mergeCell ref="A4:L4"/>
    <mergeCell ref="A5:L5"/>
    <mergeCell ref="A6:L6"/>
    <mergeCell ref="F9:H9"/>
    <mergeCell ref="J9:L9"/>
    <mergeCell ref="A11:D11"/>
    <mergeCell ref="A42:L42"/>
    <mergeCell ref="A43:L43"/>
    <mergeCell ref="A44:L44"/>
    <mergeCell ref="A45:L45"/>
  </mergeCells>
  <printOptions horizontalCentered="1"/>
  <pageMargins left="0.9055118110236221" right="0.43307086614173229" top="0.51181102362204722" bottom="0.51181102362204722" header="0.27559055118110237" footer="0.55118110236220474"/>
  <pageSetup paperSize="9" scale="94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3" manualBreakCount="3">
    <brk id="39" max="11" man="1"/>
    <brk id="66" max="11" man="1"/>
    <brk id="106" max="1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Y32"/>
  <sheetViews>
    <sheetView view="pageBreakPreview" zoomScaleNormal="80" zoomScaleSheetLayoutView="100" workbookViewId="0">
      <selection activeCell="L13" sqref="L13"/>
    </sheetView>
  </sheetViews>
  <sheetFormatPr defaultColWidth="9.140625" defaultRowHeight="20.100000000000001" customHeight="1"/>
  <cols>
    <col min="1" max="4" width="1.140625" style="2" customWidth="1"/>
    <col min="5" max="5" width="35.7109375" style="2" customWidth="1"/>
    <col min="6" max="6" width="6.28515625" style="3" customWidth="1"/>
    <col min="7" max="7" width="0.85546875" style="4" customWidth="1"/>
    <col min="8" max="8" width="12" style="5" customWidth="1"/>
    <col min="9" max="9" width="0.85546875" style="5" customWidth="1"/>
    <col min="10" max="10" width="12" style="5" customWidth="1"/>
    <col min="11" max="11" width="1" style="6" customWidth="1"/>
    <col min="12" max="12" width="11.140625" style="5" customWidth="1"/>
    <col min="13" max="13" width="0.85546875" style="5" customWidth="1"/>
    <col min="14" max="14" width="11.42578125" style="1" customWidth="1"/>
    <col min="15" max="15" width="0.85546875" style="6" customWidth="1"/>
    <col min="16" max="16" width="11.42578125" style="6" customWidth="1"/>
    <col min="17" max="17" width="0.85546875" style="6" customWidth="1"/>
    <col min="18" max="18" width="13.140625" style="6" customWidth="1"/>
    <col min="19" max="19" width="0.85546875" style="6" customWidth="1"/>
    <col min="20" max="20" width="12.28515625" style="6" customWidth="1"/>
    <col min="21" max="16384" width="9.140625" style="2"/>
  </cols>
  <sheetData>
    <row r="1" spans="1:25" ht="18.75" customHeight="1">
      <c r="R1" s="50" t="s">
        <v>89</v>
      </c>
    </row>
    <row r="2" spans="1:25" ht="18.75" customHeight="1">
      <c r="R2" s="50" t="s">
        <v>90</v>
      </c>
    </row>
    <row r="3" spans="1:25" ht="18.75" customHeight="1">
      <c r="A3" s="227" t="s">
        <v>92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</row>
    <row r="4" spans="1:25" ht="23.25">
      <c r="A4" s="229" t="s">
        <v>0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</row>
    <row r="5" spans="1:25" ht="23.25">
      <c r="A5" s="230" t="s">
        <v>155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</row>
    <row r="6" spans="1:25" ht="23.25">
      <c r="A6" s="230" t="s">
        <v>177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</row>
    <row r="7" spans="1:25" s="53" customFormat="1" ht="17.25" customHeight="1">
      <c r="A7" s="51"/>
      <c r="B7" s="51"/>
      <c r="C7" s="51"/>
      <c r="D7" s="51"/>
      <c r="E7" s="51"/>
      <c r="F7" s="52"/>
      <c r="G7" s="52"/>
      <c r="H7" s="231" t="s">
        <v>95</v>
      </c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</row>
    <row r="8" spans="1:25" s="8" customFormat="1" ht="17.25" customHeight="1">
      <c r="A8" s="54"/>
      <c r="B8" s="54"/>
      <c r="C8" s="54"/>
      <c r="D8" s="54"/>
      <c r="E8" s="54"/>
      <c r="F8" s="55"/>
      <c r="G8" s="55"/>
      <c r="H8" s="226" t="s">
        <v>1</v>
      </c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</row>
    <row r="9" spans="1:25" s="8" customFormat="1" ht="17.25" customHeight="1">
      <c r="A9" s="54"/>
      <c r="B9" s="54"/>
      <c r="C9" s="54"/>
      <c r="D9" s="54"/>
      <c r="E9" s="54" t="s">
        <v>156</v>
      </c>
      <c r="F9" s="55"/>
      <c r="G9" s="55"/>
      <c r="H9" s="56"/>
      <c r="I9" s="56"/>
      <c r="J9" s="56"/>
      <c r="K9" s="56"/>
      <c r="L9" s="224" t="s">
        <v>33</v>
      </c>
      <c r="M9" s="224"/>
      <c r="N9" s="224"/>
      <c r="O9" s="56"/>
      <c r="P9" s="56"/>
      <c r="Q9" s="56"/>
      <c r="R9" s="56" t="s">
        <v>73</v>
      </c>
      <c r="S9" s="56"/>
      <c r="T9" s="56"/>
    </row>
    <row r="10" spans="1:25" s="8" customFormat="1" ht="17.25" customHeight="1">
      <c r="A10" s="54"/>
      <c r="B10" s="54"/>
      <c r="C10" s="54"/>
      <c r="D10" s="54"/>
      <c r="E10" s="54"/>
      <c r="F10" s="55"/>
      <c r="G10" s="55"/>
      <c r="H10" s="17"/>
      <c r="I10" s="17"/>
      <c r="J10" s="17"/>
      <c r="K10" s="17"/>
      <c r="L10" s="17" t="s">
        <v>59</v>
      </c>
      <c r="M10" s="17"/>
      <c r="N10" s="17"/>
      <c r="O10" s="17"/>
      <c r="P10" s="57" t="s">
        <v>62</v>
      </c>
      <c r="Q10" s="56"/>
      <c r="R10" s="56" t="s">
        <v>74</v>
      </c>
      <c r="S10" s="17"/>
      <c r="T10" s="17"/>
    </row>
    <row r="11" spans="1:25" s="8" customFormat="1" ht="17.25" customHeight="1">
      <c r="A11" s="54"/>
      <c r="B11" s="54"/>
      <c r="C11" s="54"/>
      <c r="D11" s="54"/>
      <c r="E11" s="54"/>
      <c r="F11" s="2"/>
      <c r="G11" s="55"/>
      <c r="H11" s="58" t="s">
        <v>98</v>
      </c>
      <c r="I11" s="56"/>
      <c r="J11" s="58" t="s">
        <v>60</v>
      </c>
      <c r="K11" s="56"/>
      <c r="L11" s="58" t="s">
        <v>61</v>
      </c>
      <c r="M11" s="56"/>
      <c r="N11" s="58"/>
      <c r="O11" s="56"/>
      <c r="P11" s="57" t="s">
        <v>65</v>
      </c>
      <c r="Q11" s="56"/>
      <c r="R11" s="17" t="s">
        <v>75</v>
      </c>
      <c r="S11" s="56"/>
      <c r="T11" s="56" t="s">
        <v>62</v>
      </c>
    </row>
    <row r="12" spans="1:25" s="8" customFormat="1" ht="17.25" customHeight="1">
      <c r="A12" s="225"/>
      <c r="B12" s="225"/>
      <c r="C12" s="225"/>
      <c r="D12" s="225"/>
      <c r="E12" s="225"/>
      <c r="F12" s="17" t="s">
        <v>3</v>
      </c>
      <c r="G12" s="55"/>
      <c r="H12" s="59" t="s">
        <v>63</v>
      </c>
      <c r="I12" s="56"/>
      <c r="J12" s="59" t="s">
        <v>99</v>
      </c>
      <c r="K12" s="56"/>
      <c r="L12" s="59" t="s">
        <v>64</v>
      </c>
      <c r="M12" s="56"/>
      <c r="N12" s="59" t="s">
        <v>40</v>
      </c>
      <c r="O12" s="56"/>
      <c r="P12" s="59" t="s">
        <v>100</v>
      </c>
      <c r="Q12" s="56"/>
      <c r="R12" s="59" t="s">
        <v>76</v>
      </c>
      <c r="S12" s="56"/>
      <c r="T12" s="59" t="s">
        <v>65</v>
      </c>
    </row>
    <row r="13" spans="1:25" s="91" customFormat="1" ht="17.25" customHeight="1">
      <c r="A13" s="68" t="s">
        <v>136</v>
      </c>
      <c r="B13" s="67"/>
      <c r="C13" s="68"/>
      <c r="D13" s="68"/>
      <c r="E13" s="68"/>
      <c r="F13" s="68"/>
      <c r="G13" s="68"/>
      <c r="H13" s="88">
        <v>308960</v>
      </c>
      <c r="I13" s="88"/>
      <c r="J13" s="88">
        <v>239023</v>
      </c>
      <c r="K13" s="88"/>
      <c r="L13" s="88">
        <v>33750</v>
      </c>
      <c r="M13" s="88"/>
      <c r="N13" s="88">
        <v>217965</v>
      </c>
      <c r="O13" s="88"/>
      <c r="P13" s="88">
        <v>799698</v>
      </c>
      <c r="Q13" s="88"/>
      <c r="R13" s="88">
        <v>23673</v>
      </c>
      <c r="S13" s="88"/>
      <c r="T13" s="88">
        <v>823371</v>
      </c>
      <c r="U13" s="89"/>
      <c r="V13" s="90">
        <f t="shared" ref="V13" si="0">SUM(H13:N13)-P13</f>
        <v>0</v>
      </c>
      <c r="X13" s="90">
        <f t="shared" ref="X13" si="1">SUM(P13:R13)-T13</f>
        <v>0</v>
      </c>
    </row>
    <row r="14" spans="1:25" s="8" customFormat="1" ht="17.25" customHeight="1">
      <c r="A14" s="2" t="s">
        <v>157</v>
      </c>
      <c r="B14" s="2"/>
      <c r="C14" s="2"/>
      <c r="D14" s="2"/>
      <c r="E14" s="2"/>
      <c r="F14" s="17"/>
      <c r="G14" s="2"/>
      <c r="H14" s="88">
        <v>6066</v>
      </c>
      <c r="I14" s="88"/>
      <c r="J14" s="88">
        <v>6066</v>
      </c>
      <c r="K14" s="88"/>
      <c r="L14" s="138">
        <v>0</v>
      </c>
      <c r="M14" s="88"/>
      <c r="N14" s="138">
        <v>0</v>
      </c>
      <c r="O14" s="88"/>
      <c r="P14" s="88">
        <v>12132</v>
      </c>
      <c r="Q14" s="88"/>
      <c r="R14" s="138">
        <v>0</v>
      </c>
      <c r="S14" s="88"/>
      <c r="T14" s="88">
        <v>12132</v>
      </c>
      <c r="U14" s="94"/>
      <c r="V14" s="90">
        <f>SUM(H14:N14)-P14</f>
        <v>0</v>
      </c>
      <c r="W14" s="91"/>
      <c r="X14" s="90">
        <f>SUM(P14:R14)-T14</f>
        <v>0</v>
      </c>
      <c r="Y14" s="139"/>
    </row>
    <row r="15" spans="1:25" s="8" customFormat="1" ht="17.25" customHeight="1">
      <c r="A15" s="2" t="s">
        <v>179</v>
      </c>
      <c r="B15" s="2"/>
      <c r="C15" s="2"/>
      <c r="D15" s="2"/>
      <c r="E15" s="2"/>
      <c r="F15" s="17">
        <v>18</v>
      </c>
      <c r="G15" s="2"/>
      <c r="H15" s="138">
        <v>0</v>
      </c>
      <c r="I15" s="88"/>
      <c r="J15" s="138">
        <v>0</v>
      </c>
      <c r="K15" s="88"/>
      <c r="L15" s="138">
        <v>0</v>
      </c>
      <c r="M15" s="88"/>
      <c r="N15" s="88">
        <v>-61790</v>
      </c>
      <c r="O15" s="88"/>
      <c r="P15" s="88">
        <v>-61790</v>
      </c>
      <c r="Q15" s="88"/>
      <c r="R15" s="138">
        <v>0</v>
      </c>
      <c r="S15" s="88"/>
      <c r="T15" s="88">
        <v>-61790</v>
      </c>
      <c r="U15" s="94"/>
      <c r="V15" s="90"/>
      <c r="W15" s="91"/>
      <c r="X15" s="90"/>
      <c r="Y15" s="139"/>
    </row>
    <row r="16" spans="1:25" s="91" customFormat="1" ht="17.25" customHeight="1">
      <c r="A16" s="2" t="s">
        <v>97</v>
      </c>
      <c r="B16" s="55"/>
      <c r="C16" s="2"/>
      <c r="D16" s="2"/>
      <c r="E16" s="2"/>
      <c r="F16" s="68"/>
      <c r="G16" s="68"/>
      <c r="H16" s="138">
        <v>0</v>
      </c>
      <c r="I16" s="88"/>
      <c r="J16" s="138">
        <v>0</v>
      </c>
      <c r="K16" s="88"/>
      <c r="L16" s="138">
        <v>0</v>
      </c>
      <c r="M16" s="88"/>
      <c r="N16" s="88">
        <v>67112</v>
      </c>
      <c r="O16" s="88"/>
      <c r="P16" s="88">
        <v>67112</v>
      </c>
      <c r="Q16" s="88"/>
      <c r="R16" s="88">
        <v>-666</v>
      </c>
      <c r="S16" s="88"/>
      <c r="T16" s="88">
        <v>66446</v>
      </c>
      <c r="U16" s="89"/>
      <c r="V16" s="90"/>
      <c r="X16" s="90"/>
    </row>
    <row r="17" spans="1:25" s="91" customFormat="1" ht="17.25" customHeight="1" thickBot="1">
      <c r="A17" s="68" t="s">
        <v>178</v>
      </c>
      <c r="B17" s="67"/>
      <c r="C17" s="68"/>
      <c r="D17" s="68"/>
      <c r="E17" s="68"/>
      <c r="F17" s="68"/>
      <c r="G17" s="68"/>
      <c r="H17" s="140">
        <v>315026</v>
      </c>
      <c r="I17" s="88"/>
      <c r="J17" s="140">
        <v>245089</v>
      </c>
      <c r="K17" s="88"/>
      <c r="L17" s="140">
        <v>33750</v>
      </c>
      <c r="M17" s="88"/>
      <c r="N17" s="140">
        <v>223287</v>
      </c>
      <c r="O17" s="88"/>
      <c r="P17" s="140">
        <v>817152</v>
      </c>
      <c r="Q17" s="88"/>
      <c r="R17" s="140">
        <v>23007</v>
      </c>
      <c r="S17" s="88"/>
      <c r="T17" s="140">
        <v>840159</v>
      </c>
      <c r="U17" s="89"/>
      <c r="V17" s="90">
        <f t="shared" ref="V17" si="2">SUM(H17:N17)-P17</f>
        <v>0</v>
      </c>
      <c r="X17" s="90">
        <f t="shared" ref="X17" si="3">SUM(P17:R17)-T17</f>
        <v>0</v>
      </c>
    </row>
    <row r="18" spans="1:25" s="93" customFormat="1" ht="17.25" customHeight="1" thickTop="1">
      <c r="A18" s="141"/>
      <c r="B18" s="142"/>
      <c r="C18" s="141"/>
      <c r="D18" s="141"/>
      <c r="E18" s="141"/>
      <c r="F18" s="141"/>
      <c r="G18" s="141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92"/>
    </row>
    <row r="19" spans="1:25" s="91" customFormat="1" ht="17.25" customHeight="1">
      <c r="A19" s="68" t="s">
        <v>148</v>
      </c>
      <c r="B19" s="67"/>
      <c r="C19" s="68"/>
      <c r="D19" s="68"/>
      <c r="E19" s="68"/>
      <c r="F19" s="68"/>
      <c r="G19" s="68"/>
      <c r="H19" s="88">
        <v>336050</v>
      </c>
      <c r="I19" s="88">
        <v>0</v>
      </c>
      <c r="J19" s="88">
        <v>266113</v>
      </c>
      <c r="K19" s="88">
        <v>0</v>
      </c>
      <c r="L19" s="88">
        <v>33750</v>
      </c>
      <c r="M19" s="88">
        <v>0</v>
      </c>
      <c r="N19" s="88">
        <v>236716</v>
      </c>
      <c r="O19" s="88">
        <v>0</v>
      </c>
      <c r="P19" s="144">
        <v>872629</v>
      </c>
      <c r="Q19" s="88">
        <v>0</v>
      </c>
      <c r="R19" s="88">
        <v>23456</v>
      </c>
      <c r="S19" s="88">
        <v>0</v>
      </c>
      <c r="T19" s="88">
        <v>896085</v>
      </c>
      <c r="U19" s="89"/>
      <c r="V19" s="90">
        <f t="shared" ref="V19" si="4">SUM(H19:O19)-P19</f>
        <v>0</v>
      </c>
      <c r="W19" s="90">
        <f t="shared" ref="W19" si="5">SUM(P19:R19)-T19</f>
        <v>0</v>
      </c>
      <c r="X19" s="90"/>
    </row>
    <row r="20" spans="1:25" s="91" customFormat="1" ht="17.25" customHeight="1">
      <c r="A20" s="2" t="s">
        <v>179</v>
      </c>
      <c r="B20" s="67"/>
      <c r="C20" s="68"/>
      <c r="D20" s="68"/>
      <c r="E20" s="68"/>
      <c r="F20" s="17">
        <v>18</v>
      </c>
      <c r="G20" s="68"/>
      <c r="H20" s="138">
        <v>0</v>
      </c>
      <c r="I20" s="88"/>
      <c r="J20" s="138">
        <v>0</v>
      </c>
      <c r="K20" s="88"/>
      <c r="L20" s="138">
        <v>0</v>
      </c>
      <c r="M20" s="88"/>
      <c r="N20" s="88">
        <v>-53766</v>
      </c>
      <c r="O20" s="88"/>
      <c r="P20" s="88">
        <v>-53766</v>
      </c>
      <c r="Q20" s="88"/>
      <c r="R20" s="138">
        <v>0</v>
      </c>
      <c r="S20" s="88"/>
      <c r="T20" s="88">
        <v>-53766</v>
      </c>
      <c r="U20" s="89"/>
      <c r="V20" s="90"/>
      <c r="W20" s="90"/>
      <c r="X20" s="90"/>
    </row>
    <row r="21" spans="1:25" s="8" customFormat="1" ht="17.25" customHeight="1">
      <c r="A21" s="2" t="s">
        <v>97</v>
      </c>
      <c r="B21" s="55"/>
      <c r="C21" s="2"/>
      <c r="D21" s="2"/>
      <c r="E21" s="2"/>
      <c r="F21" s="2"/>
      <c r="G21" s="2"/>
      <c r="H21" s="138">
        <v>0</v>
      </c>
      <c r="I21" s="88"/>
      <c r="J21" s="138">
        <v>0</v>
      </c>
      <c r="K21" s="88"/>
      <c r="L21" s="138">
        <v>0</v>
      </c>
      <c r="M21" s="88"/>
      <c r="N21" s="88">
        <v>59795</v>
      </c>
      <c r="O21" s="138"/>
      <c r="P21" s="88">
        <v>59795</v>
      </c>
      <c r="Q21" s="88"/>
      <c r="R21" s="88">
        <v>653</v>
      </c>
      <c r="S21" s="88"/>
      <c r="T21" s="88">
        <v>60448</v>
      </c>
      <c r="U21" s="94"/>
      <c r="V21" s="90">
        <f>SUM(H21:O21)-P21</f>
        <v>0</v>
      </c>
      <c r="W21" s="90">
        <f>SUM(P21:R21)-T21</f>
        <v>0</v>
      </c>
      <c r="X21" s="90"/>
      <c r="Y21" s="145"/>
    </row>
    <row r="22" spans="1:25" s="91" customFormat="1" ht="17.25" customHeight="1" thickBot="1">
      <c r="A22" s="68" t="s">
        <v>180</v>
      </c>
      <c r="B22" s="67"/>
      <c r="C22" s="68"/>
      <c r="D22" s="68"/>
      <c r="E22" s="68"/>
      <c r="F22" s="68"/>
      <c r="G22" s="68"/>
      <c r="H22" s="140">
        <f>SUM(H19:H21)</f>
        <v>336050</v>
      </c>
      <c r="I22" s="68"/>
      <c r="J22" s="140">
        <f>SUM(J19:J21)</f>
        <v>266113</v>
      </c>
      <c r="K22" s="68"/>
      <c r="L22" s="140">
        <f>SUM(L19:L21)</f>
        <v>33750</v>
      </c>
      <c r="M22" s="68"/>
      <c r="N22" s="140">
        <v>242745</v>
      </c>
      <c r="O22" s="68"/>
      <c r="P22" s="140">
        <v>878658</v>
      </c>
      <c r="Q22" s="68"/>
      <c r="R22" s="140">
        <v>24109</v>
      </c>
      <c r="S22" s="68"/>
      <c r="T22" s="140">
        <v>902767</v>
      </c>
      <c r="U22" s="89"/>
      <c r="V22" s="90">
        <f t="shared" ref="V22" si="6">SUM(H22:O22)-P22</f>
        <v>0</v>
      </c>
      <c r="W22" s="90">
        <f t="shared" ref="W22" si="7">SUM(P22:R22)-T22</f>
        <v>0</v>
      </c>
      <c r="X22" s="90"/>
    </row>
    <row r="23" spans="1:25" s="91" customFormat="1" ht="15.75" customHeight="1" thickTop="1">
      <c r="A23" s="68"/>
      <c r="B23" s="67"/>
      <c r="C23" s="68"/>
      <c r="D23" s="68"/>
      <c r="E23" s="68"/>
      <c r="F23" s="68"/>
      <c r="G23" s="68"/>
      <c r="H23" s="88"/>
      <c r="I23" s="68"/>
      <c r="J23" s="88"/>
      <c r="K23" s="68"/>
      <c r="L23" s="88"/>
      <c r="M23" s="68"/>
      <c r="N23" s="88"/>
      <c r="O23" s="68"/>
      <c r="P23" s="88"/>
      <c r="Q23" s="68"/>
      <c r="R23" s="88"/>
      <c r="S23" s="68"/>
      <c r="T23" s="88"/>
      <c r="U23" s="89"/>
      <c r="V23" s="90"/>
      <c r="W23" s="90"/>
      <c r="X23" s="90"/>
    </row>
    <row r="24" spans="1:25" s="93" customFormat="1" ht="19.5" customHeight="1">
      <c r="A24" s="223" t="s">
        <v>126</v>
      </c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92"/>
    </row>
    <row r="25" spans="1:25" s="93" customFormat="1" ht="19.5" customHeight="1">
      <c r="A25" s="153"/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92"/>
    </row>
    <row r="26" spans="1:25" s="93" customFormat="1" ht="19.5" customHeight="1">
      <c r="A26" s="153"/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92"/>
    </row>
    <row r="27" spans="1:25" s="93" customFormat="1" ht="19.5" customHeight="1">
      <c r="A27" s="153"/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92"/>
    </row>
    <row r="28" spans="1:25" s="93" customFormat="1" ht="19.5" customHeight="1">
      <c r="A28" s="223" t="s">
        <v>127</v>
      </c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92"/>
    </row>
    <row r="29" spans="1:25" s="93" customFormat="1" ht="19.5" customHeight="1">
      <c r="A29" s="223" t="s">
        <v>128</v>
      </c>
      <c r="B29" s="223"/>
      <c r="C29" s="223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92"/>
    </row>
    <row r="30" spans="1:25" s="93" customFormat="1" ht="19.5" customHeight="1">
      <c r="A30" s="223" t="s">
        <v>130</v>
      </c>
      <c r="B30" s="223"/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92"/>
    </row>
    <row r="31" spans="1:25" ht="19.899999999999999" customHeight="1">
      <c r="H31" s="5">
        <f>SUM(H13:H16)-H17</f>
        <v>0</v>
      </c>
      <c r="J31" s="5">
        <f>SUM(J13:J16)-J17</f>
        <v>0</v>
      </c>
      <c r="K31" s="5"/>
      <c r="L31" s="5">
        <f>SUM(L13:L16)-L17</f>
        <v>0</v>
      </c>
      <c r="N31" s="5">
        <f>SUM(N13:N16)-N17</f>
        <v>0</v>
      </c>
      <c r="O31" s="5"/>
      <c r="P31" s="5">
        <f>SUM(P13:P16)-P17</f>
        <v>0</v>
      </c>
      <c r="Q31" s="5"/>
      <c r="R31" s="5">
        <f>SUM(R13:R16)-R17</f>
        <v>0</v>
      </c>
      <c r="S31" s="5"/>
      <c r="T31" s="5">
        <f>SUM(T13:T16)-T17</f>
        <v>0</v>
      </c>
    </row>
    <row r="32" spans="1:25" ht="20.100000000000001" customHeight="1">
      <c r="H32" s="5">
        <f>SUM(H19:H21)-H22</f>
        <v>0</v>
      </c>
      <c r="J32" s="5">
        <f>SUM(J19:J21)-J22</f>
        <v>0</v>
      </c>
      <c r="L32" s="5">
        <f>SUM(L19:L21)-L22</f>
        <v>0</v>
      </c>
      <c r="N32" s="5">
        <f>SUM(N19:N21)-N22</f>
        <v>0</v>
      </c>
      <c r="P32" s="5">
        <f>SUM(P19:P21)-P22</f>
        <v>0</v>
      </c>
      <c r="R32" s="5">
        <f>SUM(R19:R21)-R22</f>
        <v>0</v>
      </c>
      <c r="T32" s="5">
        <f>SUM(T19:T21)-T22</f>
        <v>0</v>
      </c>
    </row>
  </sheetData>
  <mergeCells count="12">
    <mergeCell ref="H8:T8"/>
    <mergeCell ref="A3:T3"/>
    <mergeCell ref="A4:T4"/>
    <mergeCell ref="A5:T5"/>
    <mergeCell ref="A6:T6"/>
    <mergeCell ref="H7:T7"/>
    <mergeCell ref="A24:T24"/>
    <mergeCell ref="A28:T28"/>
    <mergeCell ref="A29:T29"/>
    <mergeCell ref="A30:T30"/>
    <mergeCell ref="L9:N9"/>
    <mergeCell ref="A12:E12"/>
  </mergeCells>
  <printOptions horizontalCentered="1"/>
  <pageMargins left="0.511811023622047" right="0.39370078740157499" top="0.5" bottom="0.5" header="0.5" footer="0.2"/>
  <pageSetup paperSize="9" scale="94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S53"/>
  <sheetViews>
    <sheetView view="pageBreakPreview" zoomScaleNormal="80" zoomScaleSheetLayoutView="100" workbookViewId="0">
      <selection activeCell="P19" sqref="P19"/>
    </sheetView>
  </sheetViews>
  <sheetFormatPr defaultColWidth="9.140625" defaultRowHeight="20.100000000000001" customHeight="1"/>
  <cols>
    <col min="1" max="4" width="1.140625" style="2" customWidth="1"/>
    <col min="5" max="5" width="36.7109375" style="2" customWidth="1"/>
    <col min="6" max="6" width="10" style="3" customWidth="1"/>
    <col min="7" max="7" width="0.85546875" style="4" customWidth="1"/>
    <col min="8" max="8" width="15.28515625" style="5" customWidth="1"/>
    <col min="9" max="9" width="0.85546875" style="5" customWidth="1"/>
    <col min="10" max="10" width="15.28515625" style="5" customWidth="1"/>
    <col min="11" max="11" width="1" style="6" customWidth="1"/>
    <col min="12" max="12" width="15.28515625" style="5" customWidth="1"/>
    <col min="13" max="13" width="0.85546875" style="5" customWidth="1"/>
    <col min="14" max="14" width="15.28515625" style="1" customWidth="1"/>
    <col min="15" max="15" width="0.85546875" style="6" customWidth="1"/>
    <col min="16" max="16" width="15.28515625" style="6" customWidth="1"/>
    <col min="17" max="16384" width="9.140625" style="2"/>
  </cols>
  <sheetData>
    <row r="1" spans="1:19" ht="19.5" customHeight="1">
      <c r="A1" s="60"/>
      <c r="B1" s="60"/>
      <c r="C1" s="60"/>
      <c r="D1" s="60"/>
      <c r="E1" s="60"/>
      <c r="F1" s="61"/>
      <c r="G1" s="62"/>
      <c r="H1" s="63"/>
      <c r="I1" s="63"/>
      <c r="J1" s="63"/>
      <c r="K1" s="64"/>
      <c r="L1" s="63"/>
      <c r="M1" s="63"/>
      <c r="N1" s="50"/>
      <c r="O1" s="50" t="s">
        <v>89</v>
      </c>
    </row>
    <row r="2" spans="1:19" ht="19.5" customHeight="1">
      <c r="A2" s="60"/>
      <c r="B2" s="60"/>
      <c r="C2" s="60"/>
      <c r="D2" s="60"/>
      <c r="E2" s="60"/>
      <c r="F2" s="61"/>
      <c r="G2" s="62"/>
      <c r="H2" s="63"/>
      <c r="I2" s="63"/>
      <c r="J2" s="63"/>
      <c r="K2" s="64"/>
      <c r="L2" s="63"/>
      <c r="M2" s="63"/>
      <c r="N2" s="50"/>
      <c r="O2" s="50" t="s">
        <v>90</v>
      </c>
    </row>
    <row r="3" spans="1:19" ht="19.5" customHeight="1">
      <c r="A3" s="227" t="s">
        <v>58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</row>
    <row r="4" spans="1:19" ht="23.25">
      <c r="A4" s="229" t="s">
        <v>0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</row>
    <row r="5" spans="1:19" ht="23.25">
      <c r="A5" s="230" t="s">
        <v>155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</row>
    <row r="6" spans="1:19" ht="23.25">
      <c r="A6" s="230" t="s">
        <v>177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</row>
    <row r="7" spans="1:19" ht="18" customHeight="1">
      <c r="A7" s="65"/>
      <c r="B7" s="65"/>
      <c r="C7" s="65"/>
      <c r="D7" s="65"/>
      <c r="E7" s="65"/>
      <c r="F7" s="7"/>
      <c r="G7" s="7"/>
      <c r="H7" s="231" t="s">
        <v>95</v>
      </c>
      <c r="I7" s="231"/>
      <c r="J7" s="231"/>
      <c r="K7" s="231"/>
      <c r="L7" s="231"/>
      <c r="M7" s="231"/>
      <c r="N7" s="231"/>
      <c r="O7" s="231"/>
      <c r="P7" s="231"/>
    </row>
    <row r="8" spans="1:19" ht="18" customHeight="1">
      <c r="A8" s="54"/>
      <c r="B8" s="54"/>
      <c r="C8" s="54"/>
      <c r="D8" s="54"/>
      <c r="E8" s="54"/>
      <c r="F8" s="55"/>
      <c r="G8" s="55"/>
      <c r="H8" s="224" t="s">
        <v>2</v>
      </c>
      <c r="I8" s="224"/>
      <c r="J8" s="224"/>
      <c r="K8" s="224"/>
      <c r="L8" s="224"/>
      <c r="M8" s="224"/>
      <c r="N8" s="224"/>
      <c r="O8" s="224"/>
      <c r="P8" s="224"/>
    </row>
    <row r="9" spans="1:19" ht="18" customHeight="1">
      <c r="A9" s="54"/>
      <c r="B9" s="54"/>
      <c r="C9" s="54"/>
      <c r="D9" s="54"/>
      <c r="E9" s="54"/>
      <c r="F9" s="55"/>
      <c r="G9" s="55"/>
      <c r="H9" s="56"/>
      <c r="I9" s="56"/>
      <c r="J9" s="56"/>
      <c r="K9" s="56"/>
      <c r="L9" s="226" t="s">
        <v>33</v>
      </c>
      <c r="M9" s="226"/>
      <c r="N9" s="226"/>
      <c r="O9" s="56"/>
      <c r="P9" s="56"/>
    </row>
    <row r="10" spans="1:19" ht="18" customHeight="1">
      <c r="A10" s="54"/>
      <c r="B10" s="54"/>
      <c r="C10" s="54"/>
      <c r="D10" s="54"/>
      <c r="E10" s="54"/>
      <c r="F10" s="2"/>
      <c r="G10" s="55"/>
      <c r="H10" s="58" t="s">
        <v>98</v>
      </c>
      <c r="I10" s="56"/>
      <c r="J10" s="58" t="s">
        <v>60</v>
      </c>
      <c r="K10" s="56"/>
      <c r="L10" s="58" t="s">
        <v>77</v>
      </c>
      <c r="M10" s="56"/>
      <c r="N10" s="58"/>
      <c r="O10" s="56"/>
      <c r="P10" s="56" t="s">
        <v>62</v>
      </c>
    </row>
    <row r="11" spans="1:19" ht="18" customHeight="1">
      <c r="A11" s="225"/>
      <c r="B11" s="225"/>
      <c r="C11" s="225"/>
      <c r="D11" s="225"/>
      <c r="E11" s="225"/>
      <c r="F11" s="17" t="s">
        <v>3</v>
      </c>
      <c r="G11" s="55"/>
      <c r="H11" s="59" t="s">
        <v>63</v>
      </c>
      <c r="I11" s="56"/>
      <c r="J11" s="59" t="s">
        <v>99</v>
      </c>
      <c r="K11" s="56"/>
      <c r="L11" s="59" t="s">
        <v>64</v>
      </c>
      <c r="M11" s="56"/>
      <c r="N11" s="59" t="s">
        <v>40</v>
      </c>
      <c r="O11" s="56"/>
      <c r="P11" s="59" t="s">
        <v>65</v>
      </c>
    </row>
    <row r="12" spans="1:19" s="25" customFormat="1" ht="18" customHeight="1">
      <c r="A12" s="26"/>
      <c r="B12" s="24"/>
      <c r="H12" s="27"/>
      <c r="I12" s="27"/>
      <c r="J12" s="27"/>
      <c r="K12" s="27"/>
      <c r="L12" s="27"/>
      <c r="M12" s="27"/>
      <c r="N12" s="27"/>
      <c r="O12" s="27"/>
      <c r="P12" s="27"/>
      <c r="Q12" s="28"/>
    </row>
    <row r="13" spans="1:19" s="66" customFormat="1" ht="18" customHeight="1">
      <c r="A13" s="124" t="s">
        <v>136</v>
      </c>
      <c r="B13" s="67"/>
      <c r="C13" s="67"/>
      <c r="D13" s="67"/>
      <c r="E13" s="67"/>
      <c r="F13" s="125"/>
      <c r="G13" s="126"/>
      <c r="H13" s="127">
        <v>308960</v>
      </c>
      <c r="I13" s="127"/>
      <c r="J13" s="127">
        <v>239023</v>
      </c>
      <c r="K13" s="127"/>
      <c r="L13" s="127">
        <v>33750</v>
      </c>
      <c r="M13" s="127"/>
      <c r="N13" s="127">
        <v>214625</v>
      </c>
      <c r="O13" s="127"/>
      <c r="P13" s="127">
        <v>796358</v>
      </c>
      <c r="Q13" s="128"/>
      <c r="R13" s="71">
        <v>0</v>
      </c>
    </row>
    <row r="14" spans="1:19" s="125" customFormat="1" ht="18" customHeight="1">
      <c r="A14" s="2" t="s">
        <v>157</v>
      </c>
      <c r="B14" s="67"/>
      <c r="C14" s="67"/>
      <c r="D14" s="67"/>
      <c r="E14" s="67"/>
      <c r="F14" s="17"/>
      <c r="G14" s="131"/>
      <c r="H14" s="127">
        <v>6066</v>
      </c>
      <c r="I14" s="127"/>
      <c r="J14" s="127">
        <v>6066</v>
      </c>
      <c r="K14" s="127"/>
      <c r="L14" s="130">
        <v>0</v>
      </c>
      <c r="M14" s="127"/>
      <c r="N14" s="130">
        <v>0</v>
      </c>
      <c r="O14" s="127"/>
      <c r="P14" s="127">
        <v>12132</v>
      </c>
      <c r="Q14" s="132"/>
      <c r="R14" s="71">
        <v>0</v>
      </c>
      <c r="S14" s="125">
        <v>0</v>
      </c>
    </row>
    <row r="15" spans="1:19" s="125" customFormat="1" ht="18" customHeight="1">
      <c r="A15" s="2" t="s">
        <v>179</v>
      </c>
      <c r="B15" s="67"/>
      <c r="C15" s="67"/>
      <c r="D15" s="67"/>
      <c r="E15" s="67"/>
      <c r="F15" s="17">
        <v>18</v>
      </c>
      <c r="G15" s="131"/>
      <c r="H15" s="130">
        <v>0</v>
      </c>
      <c r="I15" s="130"/>
      <c r="J15" s="130">
        <v>0</v>
      </c>
      <c r="K15" s="130"/>
      <c r="L15" s="130">
        <v>0</v>
      </c>
      <c r="M15" s="127"/>
      <c r="N15" s="127">
        <v>-61790</v>
      </c>
      <c r="O15" s="127"/>
      <c r="P15" s="127">
        <v>-61790</v>
      </c>
      <c r="Q15" s="132"/>
      <c r="R15" s="71"/>
    </row>
    <row r="16" spans="1:19" s="66" customFormat="1" ht="18" customHeight="1">
      <c r="A16" s="129" t="s">
        <v>97</v>
      </c>
      <c r="B16" s="55"/>
      <c r="C16" s="55"/>
      <c r="D16" s="55"/>
      <c r="E16" s="55"/>
      <c r="F16" s="17"/>
      <c r="G16" s="126"/>
      <c r="H16" s="130">
        <v>0</v>
      </c>
      <c r="I16" s="130"/>
      <c r="J16" s="130">
        <v>0</v>
      </c>
      <c r="K16" s="130"/>
      <c r="L16" s="130">
        <v>0</v>
      </c>
      <c r="M16" s="127"/>
      <c r="N16" s="127">
        <v>67805</v>
      </c>
      <c r="O16" s="127"/>
      <c r="P16" s="127">
        <v>67805</v>
      </c>
      <c r="Q16" s="128"/>
      <c r="R16" s="71"/>
    </row>
    <row r="17" spans="1:19" s="66" customFormat="1" ht="18" customHeight="1" thickBot="1">
      <c r="A17" s="66" t="s">
        <v>178</v>
      </c>
      <c r="B17" s="67"/>
      <c r="C17" s="68"/>
      <c r="D17" s="68"/>
      <c r="E17" s="68"/>
      <c r="F17" s="17"/>
      <c r="H17" s="133">
        <v>315026</v>
      </c>
      <c r="I17" s="69"/>
      <c r="J17" s="133">
        <v>245089</v>
      </c>
      <c r="K17" s="69"/>
      <c r="L17" s="133">
        <v>33750</v>
      </c>
      <c r="M17" s="69"/>
      <c r="N17" s="133">
        <v>220640</v>
      </c>
      <c r="O17" s="69"/>
      <c r="P17" s="133">
        <v>814505</v>
      </c>
      <c r="Q17" s="128"/>
      <c r="R17" s="71">
        <v>0</v>
      </c>
    </row>
    <row r="18" spans="1:19" s="25" customFormat="1" ht="11.25" customHeight="1" thickTop="1">
      <c r="A18" s="26"/>
      <c r="B18" s="24"/>
      <c r="F18" s="17"/>
      <c r="H18" s="27"/>
      <c r="I18" s="27"/>
      <c r="J18" s="27"/>
      <c r="K18" s="27"/>
      <c r="L18" s="27"/>
      <c r="M18" s="27"/>
      <c r="N18" s="27"/>
      <c r="O18" s="27"/>
      <c r="P18" s="27"/>
      <c r="Q18" s="28"/>
    </row>
    <row r="19" spans="1:19" s="68" customFormat="1" ht="18" customHeight="1">
      <c r="A19" s="124" t="s">
        <v>148</v>
      </c>
      <c r="B19" s="67"/>
      <c r="C19" s="67"/>
      <c r="D19" s="67"/>
      <c r="E19" s="67"/>
      <c r="F19" s="17"/>
      <c r="G19" s="67"/>
      <c r="H19" s="127">
        <v>336050</v>
      </c>
      <c r="I19" s="127">
        <v>0</v>
      </c>
      <c r="J19" s="127">
        <v>266113</v>
      </c>
      <c r="K19" s="127">
        <v>0</v>
      </c>
      <c r="L19" s="127">
        <v>33750</v>
      </c>
      <c r="M19" s="127">
        <v>0</v>
      </c>
      <c r="N19" s="127">
        <v>233602</v>
      </c>
      <c r="O19" s="127">
        <v>0</v>
      </c>
      <c r="P19" s="127">
        <v>869515</v>
      </c>
      <c r="Q19" s="70"/>
      <c r="R19" s="135">
        <f>SUM(H19:N19)-P19</f>
        <v>0</v>
      </c>
    </row>
    <row r="20" spans="1:19" s="68" customFormat="1" ht="18" customHeight="1">
      <c r="A20" s="2" t="s">
        <v>179</v>
      </c>
      <c r="B20" s="67"/>
      <c r="C20" s="67"/>
      <c r="D20" s="67"/>
      <c r="E20" s="67"/>
      <c r="F20" s="17">
        <v>18</v>
      </c>
      <c r="G20" s="67"/>
      <c r="H20" s="130">
        <v>0</v>
      </c>
      <c r="I20" s="130"/>
      <c r="J20" s="130">
        <v>0</v>
      </c>
      <c r="K20" s="130"/>
      <c r="L20" s="130">
        <v>0</v>
      </c>
      <c r="M20" s="127"/>
      <c r="N20" s="127">
        <v>-53766</v>
      </c>
      <c r="O20" s="127"/>
      <c r="P20" s="127">
        <v>-53766</v>
      </c>
      <c r="Q20" s="70"/>
      <c r="R20" s="135"/>
    </row>
    <row r="21" spans="1:19" ht="18" customHeight="1">
      <c r="A21" s="129" t="s">
        <v>97</v>
      </c>
      <c r="B21" s="55"/>
      <c r="C21" s="55"/>
      <c r="D21" s="55"/>
      <c r="E21" s="55"/>
      <c r="F21" s="17"/>
      <c r="G21" s="55"/>
      <c r="H21" s="130">
        <v>0</v>
      </c>
      <c r="I21" s="130"/>
      <c r="J21" s="130">
        <v>0</v>
      </c>
      <c r="K21" s="130"/>
      <c r="L21" s="130">
        <v>0</v>
      </c>
      <c r="M21" s="127"/>
      <c r="N21" s="127">
        <v>59116</v>
      </c>
      <c r="O21" s="127"/>
      <c r="P21" s="127">
        <v>59116</v>
      </c>
      <c r="Q21" s="72"/>
      <c r="R21" s="71">
        <f>SUM(H21:N21)-P21</f>
        <v>0</v>
      </c>
      <c r="S21" s="134">
        <v>0</v>
      </c>
    </row>
    <row r="22" spans="1:19" s="68" customFormat="1" ht="18" customHeight="1" thickBot="1">
      <c r="A22" s="66" t="s">
        <v>180</v>
      </c>
      <c r="B22" s="67"/>
      <c r="H22" s="133">
        <f>SUM(H19:H21)</f>
        <v>336050</v>
      </c>
      <c r="I22" s="69"/>
      <c r="J22" s="133">
        <f>SUM(J19:J21)</f>
        <v>266113</v>
      </c>
      <c r="K22" s="69"/>
      <c r="L22" s="133">
        <f>SUM(L19:L21)</f>
        <v>33750</v>
      </c>
      <c r="M22" s="69"/>
      <c r="N22" s="133">
        <f>SUM(N19:N21)</f>
        <v>238952</v>
      </c>
      <c r="O22" s="69"/>
      <c r="P22" s="133">
        <f>SUM(P19:P21)</f>
        <v>874865</v>
      </c>
      <c r="Q22" s="70"/>
      <c r="R22" s="71">
        <f t="shared" ref="R22" si="0">SUM(H22:N22)-P22</f>
        <v>0</v>
      </c>
    </row>
    <row r="23" spans="1:19" s="68" customFormat="1" ht="14.25" customHeight="1" thickTop="1">
      <c r="A23" s="66"/>
      <c r="B23" s="67"/>
      <c r="H23" s="69"/>
      <c r="I23" s="69"/>
      <c r="J23" s="69"/>
      <c r="K23" s="69"/>
      <c r="L23" s="69"/>
      <c r="M23" s="69"/>
      <c r="N23" s="69"/>
      <c r="O23" s="69"/>
      <c r="P23" s="69"/>
      <c r="Q23" s="70"/>
      <c r="R23" s="71"/>
    </row>
    <row r="24" spans="1:19" ht="17.25" customHeight="1">
      <c r="A24" s="223" t="s">
        <v>126</v>
      </c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72"/>
    </row>
    <row r="25" spans="1:19" ht="17.25" customHeight="1">
      <c r="A25" s="153"/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72"/>
    </row>
    <row r="26" spans="1:19" ht="17.25" customHeight="1">
      <c r="A26" s="153"/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72"/>
    </row>
    <row r="27" spans="1:19" ht="17.25" customHeight="1">
      <c r="A27" s="153"/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72"/>
    </row>
    <row r="28" spans="1:19" ht="17.25" customHeight="1">
      <c r="A28" s="223" t="s">
        <v>127</v>
      </c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72"/>
    </row>
    <row r="29" spans="1:19" ht="17.25" customHeight="1">
      <c r="A29" s="223" t="s">
        <v>128</v>
      </c>
      <c r="B29" s="223"/>
      <c r="C29" s="223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72"/>
    </row>
    <row r="30" spans="1:19" s="10" customFormat="1" ht="17.25" customHeight="1">
      <c r="A30" s="223" t="s">
        <v>130</v>
      </c>
      <c r="B30" s="223"/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73"/>
    </row>
    <row r="31" spans="1:19" ht="20.100000000000001" customHeight="1">
      <c r="K31" s="5"/>
      <c r="N31" s="5"/>
      <c r="O31" s="5"/>
      <c r="P31" s="5"/>
    </row>
    <row r="32" spans="1:19" ht="20.100000000000001" customHeight="1">
      <c r="H32" s="5">
        <f>SUM(H13:H16)-H17</f>
        <v>0</v>
      </c>
      <c r="J32" s="5">
        <f>SUM(J13:J16)-J17</f>
        <v>0</v>
      </c>
      <c r="K32" s="5"/>
      <c r="L32" s="5">
        <f>SUM(L13:L16)-L17</f>
        <v>0</v>
      </c>
      <c r="N32" s="5">
        <f>SUM(N13:N16)-N17</f>
        <v>0</v>
      </c>
      <c r="O32" s="5"/>
      <c r="P32" s="5">
        <f>SUM(P13:P16)-P17</f>
        <v>0</v>
      </c>
    </row>
    <row r="33" spans="1:16" ht="20.100000000000001" customHeight="1">
      <c r="H33" s="5">
        <f>SUM(H19:H21)-H22</f>
        <v>0</v>
      </c>
      <c r="J33" s="5">
        <f>SUM(J19:J21)-J22</f>
        <v>0</v>
      </c>
      <c r="K33" s="5"/>
      <c r="L33" s="5">
        <f>SUM(L19:L21)-L22</f>
        <v>0</v>
      </c>
      <c r="N33" s="5">
        <f>SUM(N19:N21)-N22</f>
        <v>0</v>
      </c>
      <c r="O33" s="5"/>
      <c r="P33" s="5">
        <f>SUM(P19:P21)-P22</f>
        <v>0</v>
      </c>
    </row>
    <row r="43" spans="1:16" ht="6" customHeight="1"/>
    <row r="44" spans="1:16" ht="20.100000000000001" customHeight="1">
      <c r="A44" s="10"/>
    </row>
    <row r="45" spans="1:16" ht="20.100000000000001" customHeight="1">
      <c r="A45" s="229"/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L45" s="229"/>
      <c r="M45" s="229"/>
      <c r="N45" s="229"/>
    </row>
    <row r="46" spans="1:16" ht="20.100000000000001" customHeight="1">
      <c r="A46" s="230"/>
      <c r="B46" s="230"/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230"/>
      <c r="N46" s="230"/>
    </row>
    <row r="47" spans="1:16" ht="20.100000000000001" customHeight="1">
      <c r="A47" s="230"/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</row>
    <row r="48" spans="1:16" ht="20.100000000000001" customHeight="1">
      <c r="A48" s="11"/>
      <c r="B48" s="11"/>
      <c r="C48" s="11"/>
      <c r="D48" s="11"/>
      <c r="E48" s="11"/>
      <c r="F48" s="15"/>
      <c r="G48" s="15"/>
      <c r="H48" s="15"/>
      <c r="I48" s="15"/>
      <c r="J48" s="15"/>
      <c r="K48" s="15"/>
      <c r="L48" s="15"/>
      <c r="M48" s="15"/>
      <c r="N48" s="7"/>
    </row>
    <row r="49" spans="1:16" ht="20.100000000000001" customHeight="1">
      <c r="A49" s="12"/>
      <c r="B49" s="12"/>
      <c r="C49" s="12"/>
      <c r="D49" s="12"/>
      <c r="E49" s="12"/>
      <c r="F49" s="9"/>
      <c r="G49" s="9"/>
      <c r="H49" s="233"/>
      <c r="I49" s="233"/>
      <c r="J49" s="233"/>
      <c r="K49" s="233"/>
      <c r="L49" s="233"/>
      <c r="M49" s="233"/>
      <c r="N49" s="233"/>
      <c r="O49" s="233"/>
      <c r="P49" s="233"/>
    </row>
    <row r="50" spans="1:16" ht="20.100000000000001" customHeight="1">
      <c r="A50" s="12"/>
      <c r="B50" s="12"/>
      <c r="C50" s="12"/>
      <c r="D50" s="12"/>
      <c r="E50" s="12"/>
      <c r="F50" s="9"/>
      <c r="G50" s="9"/>
      <c r="H50" s="17"/>
      <c r="I50" s="17"/>
      <c r="J50" s="17"/>
      <c r="K50" s="17"/>
      <c r="L50" s="17"/>
      <c r="M50" s="17"/>
      <c r="N50" s="17"/>
      <c r="O50" s="2"/>
      <c r="P50" s="2"/>
    </row>
    <row r="51" spans="1:16" ht="20.100000000000001" customHeight="1">
      <c r="A51" s="12"/>
      <c r="B51" s="12"/>
      <c r="C51" s="12"/>
      <c r="D51" s="12"/>
      <c r="E51" s="12"/>
      <c r="F51" s="8"/>
      <c r="G51" s="9"/>
      <c r="H51" s="13"/>
      <c r="I51" s="16"/>
      <c r="J51" s="13"/>
      <c r="K51" s="16"/>
      <c r="L51" s="13"/>
      <c r="M51" s="16"/>
      <c r="N51" s="13"/>
      <c r="O51" s="14"/>
      <c r="P51" s="14"/>
    </row>
    <row r="52" spans="1:16" ht="20.100000000000001" customHeight="1">
      <c r="A52" s="232"/>
      <c r="B52" s="232"/>
      <c r="C52" s="232"/>
      <c r="D52" s="232"/>
      <c r="E52" s="232"/>
    </row>
    <row r="53" spans="1:16" ht="20.100000000000001" customHeight="1">
      <c r="A53" s="232"/>
      <c r="B53" s="232"/>
      <c r="C53" s="232"/>
      <c r="D53" s="232"/>
      <c r="E53" s="232"/>
    </row>
  </sheetData>
  <mergeCells count="18">
    <mergeCell ref="H8:P8"/>
    <mergeCell ref="A3:P3"/>
    <mergeCell ref="A4:P4"/>
    <mergeCell ref="A5:P5"/>
    <mergeCell ref="A6:P6"/>
    <mergeCell ref="H7:P7"/>
    <mergeCell ref="A53:E53"/>
    <mergeCell ref="L9:N9"/>
    <mergeCell ref="A11:E11"/>
    <mergeCell ref="A45:N45"/>
    <mergeCell ref="A46:N46"/>
    <mergeCell ref="A47:N47"/>
    <mergeCell ref="H49:P49"/>
    <mergeCell ref="A24:P24"/>
    <mergeCell ref="A28:P28"/>
    <mergeCell ref="A29:P29"/>
    <mergeCell ref="A30:P30"/>
    <mergeCell ref="A52:E52"/>
  </mergeCells>
  <printOptions horizontalCentered="1"/>
  <pageMargins left="0.51181102362204722" right="0.39370078740157483" top="0.82677165354330717" bottom="0.51181102362204722" header="0.51181102362204722" footer="0.19685039370078741"/>
  <pageSetup paperSize="9" scale="91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89"/>
  <sheetViews>
    <sheetView view="pageBreakPreview" zoomScaleNormal="100" zoomScaleSheetLayoutView="100" workbookViewId="0">
      <selection activeCell="R12" sqref="R12"/>
    </sheetView>
  </sheetViews>
  <sheetFormatPr defaultColWidth="9.140625" defaultRowHeight="23.25"/>
  <cols>
    <col min="1" max="2" width="1.28515625" style="19" customWidth="1"/>
    <col min="3" max="3" width="1.28515625" style="20" customWidth="1"/>
    <col min="4" max="4" width="28.140625" style="20" customWidth="1"/>
    <col min="5" max="5" width="9.28515625" style="20" customWidth="1"/>
    <col min="6" max="6" width="0.7109375" style="20" customWidth="1"/>
    <col min="7" max="7" width="11.42578125" style="20" customWidth="1"/>
    <col min="8" max="8" width="0.7109375" style="20" customWidth="1"/>
    <col min="9" max="9" width="11.42578125" style="20" customWidth="1"/>
    <col min="10" max="10" width="0.7109375" style="20" customWidth="1"/>
    <col min="11" max="11" width="11.42578125" style="42" customWidth="1"/>
    <col min="12" max="12" width="0.7109375" style="20" customWidth="1"/>
    <col min="13" max="13" width="11.42578125" style="20" customWidth="1"/>
    <col min="14" max="14" width="10.7109375" style="19" customWidth="1"/>
    <col min="15" max="15" width="1.42578125" style="19" customWidth="1"/>
    <col min="16" max="16" width="9.140625" style="19"/>
    <col min="17" max="17" width="1.140625" style="19" customWidth="1"/>
    <col min="18" max="18" width="9.140625" style="19"/>
    <col min="19" max="19" width="1.28515625" style="19" customWidth="1"/>
    <col min="20" max="16384" width="9.140625" style="19"/>
  </cols>
  <sheetData>
    <row r="1" spans="1:13" s="36" customFormat="1" ht="21" customHeight="1">
      <c r="C1" s="37"/>
      <c r="D1" s="37"/>
      <c r="E1" s="37"/>
      <c r="F1" s="37"/>
      <c r="G1" s="37"/>
      <c r="H1" s="37"/>
      <c r="I1" s="37"/>
      <c r="J1" s="37"/>
      <c r="K1" s="42"/>
      <c r="L1" s="37"/>
      <c r="M1" s="95" t="s">
        <v>89</v>
      </c>
    </row>
    <row r="2" spans="1:13" s="36" customFormat="1" ht="21" customHeight="1">
      <c r="C2" s="37"/>
      <c r="D2" s="37"/>
      <c r="E2" s="37"/>
      <c r="F2" s="37"/>
      <c r="G2" s="37"/>
      <c r="H2" s="37"/>
      <c r="I2" s="37"/>
      <c r="J2" s="37"/>
      <c r="K2" s="42"/>
      <c r="L2" s="37"/>
      <c r="M2" s="95" t="s">
        <v>90</v>
      </c>
    </row>
    <row r="3" spans="1:13" s="36" customFormat="1" ht="20.25" customHeight="1">
      <c r="A3" s="219" t="s">
        <v>181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</row>
    <row r="4" spans="1:13" s="36" customFormat="1" ht="20.25" customHeight="1">
      <c r="A4" s="221" t="s">
        <v>0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</row>
    <row r="5" spans="1:13" s="36" customFormat="1" ht="20.25" customHeight="1">
      <c r="A5" s="221" t="s">
        <v>66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</row>
    <row r="6" spans="1:13" s="36" customFormat="1" ht="20.25" customHeight="1">
      <c r="A6" s="234" t="s">
        <v>177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</row>
    <row r="7" spans="1:13" ht="4.5" customHeight="1">
      <c r="A7" s="43"/>
      <c r="B7" s="43"/>
      <c r="C7" s="43"/>
      <c r="D7" s="43"/>
      <c r="E7" s="43"/>
      <c r="F7" s="43"/>
      <c r="G7" s="43"/>
      <c r="H7" s="43"/>
      <c r="I7" s="43"/>
      <c r="J7" s="43"/>
      <c r="K7" s="46"/>
      <c r="L7" s="43"/>
      <c r="M7" s="43"/>
    </row>
    <row r="8" spans="1:13" s="38" customFormat="1" ht="17.25" customHeight="1">
      <c r="A8" s="96"/>
      <c r="B8" s="96"/>
      <c r="C8" s="96"/>
      <c r="D8" s="96"/>
      <c r="E8" s="96"/>
      <c r="F8" s="96"/>
      <c r="G8" s="97"/>
      <c r="H8" s="97"/>
      <c r="I8" s="97"/>
      <c r="J8" s="97"/>
      <c r="K8" s="98"/>
      <c r="L8" s="97"/>
      <c r="M8" s="99" t="s">
        <v>95</v>
      </c>
    </row>
    <row r="9" spans="1:13" s="38" customFormat="1" ht="17.25" customHeight="1">
      <c r="A9" s="100"/>
      <c r="B9" s="100"/>
      <c r="C9" s="100"/>
      <c r="D9" s="100"/>
      <c r="E9" s="100"/>
      <c r="F9" s="100"/>
      <c r="G9" s="235" t="s">
        <v>1</v>
      </c>
      <c r="H9" s="235"/>
      <c r="I9" s="235"/>
      <c r="J9" s="101"/>
      <c r="K9" s="235" t="s">
        <v>2</v>
      </c>
      <c r="L9" s="235"/>
      <c r="M9" s="235"/>
    </row>
    <row r="10" spans="1:13" s="21" customFormat="1" ht="17.25" customHeight="1">
      <c r="A10" s="29"/>
      <c r="B10" s="29"/>
      <c r="C10" s="29"/>
      <c r="D10" s="29"/>
      <c r="E10" s="101" t="s">
        <v>3</v>
      </c>
      <c r="F10" s="29"/>
      <c r="G10" s="102">
        <v>2567</v>
      </c>
      <c r="H10" s="103"/>
      <c r="I10" s="102">
        <v>2566</v>
      </c>
      <c r="J10" s="104"/>
      <c r="K10" s="102">
        <v>2567</v>
      </c>
      <c r="L10" s="103"/>
      <c r="M10" s="102">
        <v>2566</v>
      </c>
    </row>
    <row r="11" spans="1:13" s="21" customFormat="1" ht="17.25" customHeight="1">
      <c r="A11" s="110" t="s">
        <v>67</v>
      </c>
      <c r="B11" s="100"/>
      <c r="C11" s="100"/>
      <c r="D11" s="100"/>
      <c r="E11" s="29"/>
      <c r="F11" s="29"/>
      <c r="G11" s="29"/>
      <c r="H11" s="29"/>
      <c r="I11" s="29"/>
      <c r="J11" s="29"/>
      <c r="K11" s="111"/>
      <c r="L11" s="29"/>
      <c r="M11" s="29"/>
    </row>
    <row r="12" spans="1:13" s="21" customFormat="1" ht="17.25" customHeight="1">
      <c r="A12" s="100"/>
      <c r="B12" s="100" t="s">
        <v>158</v>
      </c>
      <c r="C12" s="100"/>
      <c r="D12" s="100"/>
      <c r="E12" s="29"/>
      <c r="F12" s="29"/>
      <c r="G12" s="18">
        <v>76990</v>
      </c>
      <c r="H12" s="29"/>
      <c r="I12" s="18">
        <v>83817</v>
      </c>
      <c r="J12" s="29"/>
      <c r="K12" s="114">
        <v>75126</v>
      </c>
      <c r="L12" s="29"/>
      <c r="M12" s="18">
        <v>85366</v>
      </c>
    </row>
    <row r="13" spans="1:13" s="21" customFormat="1" ht="17.25" customHeight="1">
      <c r="A13" s="100"/>
      <c r="B13" s="100" t="s">
        <v>194</v>
      </c>
      <c r="C13" s="100"/>
      <c r="D13" s="100"/>
      <c r="E13" s="115"/>
      <c r="F13" s="29"/>
      <c r="G13" s="18"/>
      <c r="H13" s="30"/>
      <c r="I13" s="18"/>
      <c r="J13" s="30"/>
      <c r="K13" s="114"/>
      <c r="L13" s="30"/>
      <c r="M13" s="116"/>
    </row>
    <row r="14" spans="1:13" s="21" customFormat="1" ht="17.25" customHeight="1">
      <c r="A14" s="100"/>
      <c r="B14" s="100"/>
      <c r="C14" s="100" t="s">
        <v>68</v>
      </c>
      <c r="D14" s="100"/>
      <c r="E14" s="115"/>
      <c r="F14" s="29"/>
      <c r="G14" s="18">
        <v>78641</v>
      </c>
      <c r="H14" s="30"/>
      <c r="I14" s="18">
        <v>22955</v>
      </c>
      <c r="J14" s="30"/>
      <c r="K14" s="114">
        <v>77192</v>
      </c>
      <c r="L14" s="30"/>
      <c r="M14" s="18">
        <v>21496</v>
      </c>
    </row>
    <row r="15" spans="1:13" s="21" customFormat="1" ht="17.25" customHeight="1">
      <c r="A15" s="100"/>
      <c r="B15" s="100"/>
      <c r="C15" s="100" t="s">
        <v>201</v>
      </c>
      <c r="D15" s="100"/>
      <c r="E15" s="115"/>
      <c r="F15" s="29"/>
    </row>
    <row r="16" spans="1:13" s="21" customFormat="1" ht="17.25" customHeight="1">
      <c r="A16" s="100"/>
      <c r="B16" s="100"/>
      <c r="C16" s="100"/>
      <c r="D16" s="100" t="s">
        <v>135</v>
      </c>
      <c r="E16" s="115"/>
      <c r="F16" s="29"/>
      <c r="G16" s="18">
        <v>580</v>
      </c>
      <c r="H16" s="30"/>
      <c r="I16" s="116">
        <v>10</v>
      </c>
      <c r="J16" s="30"/>
      <c r="K16" s="18">
        <v>580</v>
      </c>
      <c r="L16" s="30"/>
      <c r="M16" s="116">
        <v>10</v>
      </c>
    </row>
    <row r="17" spans="1:20" s="21" customFormat="1" ht="17.25" customHeight="1">
      <c r="A17" s="100"/>
      <c r="B17" s="100"/>
      <c r="C17" s="100" t="s">
        <v>139</v>
      </c>
      <c r="D17" s="100"/>
      <c r="E17" s="115"/>
      <c r="F17" s="29"/>
      <c r="G17" s="18">
        <v>485</v>
      </c>
      <c r="H17" s="30"/>
      <c r="I17" s="116">
        <v>607</v>
      </c>
      <c r="J17" s="30"/>
      <c r="K17" s="114">
        <v>0</v>
      </c>
      <c r="L17" s="30"/>
      <c r="M17" s="116">
        <v>0</v>
      </c>
    </row>
    <row r="18" spans="1:20" s="21" customFormat="1" ht="17.25" customHeight="1">
      <c r="A18" s="100"/>
      <c r="B18" s="100"/>
      <c r="C18" s="100" t="s">
        <v>159</v>
      </c>
      <c r="D18" s="100"/>
      <c r="E18" s="115"/>
      <c r="F18" s="29"/>
      <c r="G18" s="18">
        <v>361</v>
      </c>
      <c r="H18" s="30"/>
      <c r="I18" s="116">
        <v>-237</v>
      </c>
      <c r="J18" s="30"/>
      <c r="K18" s="114">
        <v>316</v>
      </c>
      <c r="L18" s="30"/>
      <c r="M18" s="18">
        <v>-510</v>
      </c>
    </row>
    <row r="19" spans="1:20" s="21" customFormat="1" ht="17.25" customHeight="1">
      <c r="A19" s="100"/>
      <c r="B19" s="100"/>
      <c r="C19" s="100" t="s">
        <v>168</v>
      </c>
      <c r="D19" s="100"/>
      <c r="E19" s="115"/>
      <c r="F19" s="29"/>
      <c r="G19" s="18">
        <v>2239</v>
      </c>
      <c r="H19" s="30"/>
      <c r="I19" s="18">
        <v>2186</v>
      </c>
      <c r="J19" s="179"/>
      <c r="K19" s="114">
        <v>1932</v>
      </c>
      <c r="L19" s="179"/>
      <c r="M19" s="18">
        <v>1905</v>
      </c>
    </row>
    <row r="20" spans="1:20" s="21" customFormat="1" ht="17.25" customHeight="1">
      <c r="A20" s="100"/>
      <c r="B20" s="100"/>
      <c r="C20" s="100" t="s">
        <v>140</v>
      </c>
      <c r="D20" s="100"/>
      <c r="E20" s="115"/>
      <c r="F20" s="29"/>
      <c r="G20" s="18"/>
      <c r="H20" s="30"/>
      <c r="I20" s="18"/>
      <c r="J20" s="179"/>
      <c r="K20" s="114"/>
      <c r="L20" s="179"/>
      <c r="M20" s="116"/>
    </row>
    <row r="21" spans="1:20" s="21" customFormat="1" ht="17.25" customHeight="1">
      <c r="A21" s="100"/>
      <c r="B21" s="100"/>
      <c r="C21" s="100"/>
      <c r="D21" s="100" t="s">
        <v>141</v>
      </c>
      <c r="E21" s="115"/>
      <c r="F21" s="29"/>
      <c r="G21" s="18">
        <v>-64</v>
      </c>
      <c r="H21" s="30"/>
      <c r="I21" s="18">
        <v>-2331</v>
      </c>
      <c r="J21" s="179"/>
      <c r="K21" s="18">
        <v>-64</v>
      </c>
      <c r="L21" s="179"/>
      <c r="M21" s="116">
        <v>-2331</v>
      </c>
    </row>
    <row r="22" spans="1:20" s="21" customFormat="1" ht="17.25" customHeight="1">
      <c r="A22" s="100"/>
      <c r="B22" s="100"/>
      <c r="C22" s="100" t="s">
        <v>182</v>
      </c>
      <c r="D22" s="100"/>
      <c r="E22" s="115"/>
      <c r="F22" s="29"/>
      <c r="G22" s="18">
        <v>0</v>
      </c>
      <c r="H22" s="30"/>
      <c r="I22" s="18">
        <v>111</v>
      </c>
      <c r="J22" s="30"/>
      <c r="K22" s="18">
        <v>0</v>
      </c>
      <c r="L22" s="30"/>
      <c r="M22" s="18">
        <v>111</v>
      </c>
    </row>
    <row r="23" spans="1:20" s="21" customFormat="1" ht="17.25" hidden="1" customHeight="1">
      <c r="A23" s="100"/>
      <c r="B23" s="100"/>
      <c r="C23" s="100" t="s">
        <v>196</v>
      </c>
      <c r="D23" s="100"/>
      <c r="E23" s="115"/>
      <c r="F23" s="29"/>
      <c r="G23" s="18">
        <v>0</v>
      </c>
      <c r="H23" s="30"/>
      <c r="I23" s="18">
        <v>0</v>
      </c>
      <c r="J23" s="30"/>
      <c r="K23" s="114">
        <v>0</v>
      </c>
      <c r="L23" s="30"/>
      <c r="M23" s="18">
        <v>0</v>
      </c>
    </row>
    <row r="24" spans="1:20" s="21" customFormat="1" ht="17.25" customHeight="1">
      <c r="A24" s="100"/>
      <c r="B24" s="100"/>
      <c r="C24" s="100" t="s">
        <v>79</v>
      </c>
      <c r="D24" s="100"/>
      <c r="E24" s="115"/>
      <c r="F24" s="29"/>
      <c r="G24" s="18">
        <v>-597</v>
      </c>
      <c r="H24" s="30"/>
      <c r="I24" s="18">
        <v>-605</v>
      </c>
      <c r="J24" s="30"/>
      <c r="K24" s="114">
        <v>-516</v>
      </c>
      <c r="L24" s="30"/>
      <c r="M24" s="18">
        <v>-582</v>
      </c>
    </row>
    <row r="25" spans="1:20" s="21" customFormat="1" ht="17.25" customHeight="1">
      <c r="A25" s="100"/>
      <c r="B25" s="100"/>
      <c r="C25" s="100" t="s">
        <v>107</v>
      </c>
      <c r="D25" s="100"/>
      <c r="E25" s="115"/>
      <c r="F25" s="29"/>
      <c r="G25" s="118">
        <v>647</v>
      </c>
      <c r="H25" s="18"/>
      <c r="I25" s="118">
        <v>510</v>
      </c>
      <c r="J25" s="18"/>
      <c r="K25" s="121">
        <v>603</v>
      </c>
      <c r="L25" s="30"/>
      <c r="M25" s="118">
        <v>504</v>
      </c>
    </row>
    <row r="26" spans="1:20" s="21" customFormat="1" ht="17.25" customHeight="1">
      <c r="A26" s="100"/>
      <c r="B26" s="100" t="s">
        <v>93</v>
      </c>
      <c r="C26" s="100"/>
      <c r="D26" s="100"/>
      <c r="E26" s="115"/>
      <c r="F26" s="29"/>
      <c r="G26" s="18"/>
      <c r="H26" s="30"/>
      <c r="I26" s="18"/>
      <c r="J26" s="30"/>
      <c r="K26" s="114"/>
      <c r="L26" s="30"/>
    </row>
    <row r="27" spans="1:20" s="21" customFormat="1" ht="17.25" customHeight="1">
      <c r="A27" s="100"/>
      <c r="B27" s="100"/>
      <c r="C27" s="100" t="s">
        <v>94</v>
      </c>
      <c r="D27" s="100"/>
      <c r="E27" s="115"/>
      <c r="F27" s="29"/>
      <c r="G27" s="18">
        <v>159282</v>
      </c>
      <c r="H27" s="30"/>
      <c r="I27" s="116">
        <v>107023</v>
      </c>
      <c r="J27" s="30"/>
      <c r="K27" s="114">
        <v>155169</v>
      </c>
      <c r="L27" s="30"/>
      <c r="M27" s="116">
        <v>105969</v>
      </c>
      <c r="N27" s="41">
        <f>SUM(G12:G25)-G27</f>
        <v>0</v>
      </c>
      <c r="P27" s="41">
        <f>SUM(I12:I25)-I27</f>
        <v>0</v>
      </c>
      <c r="R27" s="41">
        <f>SUM(K12:K25)-K27</f>
        <v>0</v>
      </c>
      <c r="T27" s="41">
        <f>SUM(M12:M25)-M27</f>
        <v>0</v>
      </c>
    </row>
    <row r="28" spans="1:20" s="21" customFormat="1" ht="17.25" customHeight="1">
      <c r="A28" s="100"/>
      <c r="B28" s="100" t="s">
        <v>78</v>
      </c>
      <c r="C28" s="100"/>
      <c r="D28" s="100"/>
      <c r="E28" s="115"/>
      <c r="F28" s="29"/>
      <c r="H28" s="30"/>
      <c r="I28" s="116"/>
      <c r="J28" s="30"/>
      <c r="K28" s="114"/>
      <c r="L28" s="30"/>
      <c r="M28" s="116"/>
    </row>
    <row r="29" spans="1:20" s="21" customFormat="1" ht="17.25" customHeight="1">
      <c r="A29" s="100"/>
      <c r="B29" s="100"/>
      <c r="C29" s="100" t="s">
        <v>111</v>
      </c>
      <c r="D29" s="100"/>
      <c r="E29" s="115"/>
      <c r="F29" s="29"/>
      <c r="G29" s="18">
        <v>117768</v>
      </c>
      <c r="H29" s="30"/>
      <c r="I29" s="18">
        <v>-413268</v>
      </c>
      <c r="J29" s="30"/>
      <c r="K29" s="114">
        <v>94022</v>
      </c>
      <c r="L29" s="30"/>
      <c r="M29" s="18">
        <v>-413993</v>
      </c>
    </row>
    <row r="30" spans="1:20" s="21" customFormat="1" ht="17.25" customHeight="1">
      <c r="A30" s="100"/>
      <c r="B30" s="100"/>
      <c r="C30" s="100" t="s">
        <v>120</v>
      </c>
      <c r="D30" s="100"/>
      <c r="E30" s="115"/>
      <c r="F30" s="29"/>
      <c r="G30" s="18">
        <v>25360</v>
      </c>
      <c r="H30" s="30"/>
      <c r="I30" s="18">
        <v>-110647</v>
      </c>
      <c r="J30" s="30"/>
      <c r="K30" s="114">
        <v>48249</v>
      </c>
      <c r="L30" s="30"/>
      <c r="M30" s="18">
        <v>-107427</v>
      </c>
    </row>
    <row r="31" spans="1:20" s="21" customFormat="1" ht="17.25" customHeight="1">
      <c r="A31" s="100"/>
      <c r="B31" s="100"/>
      <c r="C31" s="100" t="s">
        <v>69</v>
      </c>
      <c r="D31" s="100"/>
      <c r="E31" s="29"/>
      <c r="F31" s="29"/>
      <c r="G31" s="18">
        <v>-3398</v>
      </c>
      <c r="H31" s="30"/>
      <c r="I31" s="18">
        <v>-11026</v>
      </c>
      <c r="J31" s="30"/>
      <c r="K31" s="114">
        <v>-2715</v>
      </c>
      <c r="L31" s="30"/>
      <c r="M31" s="18">
        <v>-11220</v>
      </c>
    </row>
    <row r="32" spans="1:20" s="21" customFormat="1" ht="17.25" customHeight="1">
      <c r="A32" s="100"/>
      <c r="B32" s="100"/>
      <c r="C32" s="100" t="s">
        <v>9</v>
      </c>
      <c r="D32" s="100"/>
      <c r="E32" s="29"/>
      <c r="F32" s="29"/>
      <c r="G32" s="18">
        <v>-57516</v>
      </c>
      <c r="H32" s="30"/>
      <c r="I32" s="18">
        <v>-38943</v>
      </c>
      <c r="J32" s="30"/>
      <c r="K32" s="114">
        <v>-56050</v>
      </c>
      <c r="L32" s="30"/>
      <c r="M32" s="18">
        <v>-42661</v>
      </c>
    </row>
    <row r="33" spans="1:20" s="21" customFormat="1" ht="17.25" customHeight="1">
      <c r="A33" s="100"/>
      <c r="B33" s="100"/>
      <c r="C33" s="100" t="s">
        <v>10</v>
      </c>
      <c r="D33" s="100"/>
      <c r="E33" s="29"/>
      <c r="F33" s="29"/>
      <c r="G33" s="18">
        <v>2546</v>
      </c>
      <c r="H33" s="30"/>
      <c r="I33" s="18">
        <v>4901</v>
      </c>
      <c r="J33" s="30"/>
      <c r="K33" s="114">
        <v>2952</v>
      </c>
      <c r="L33" s="30"/>
      <c r="M33" s="18">
        <v>-7250</v>
      </c>
    </row>
    <row r="34" spans="1:20" s="21" customFormat="1" ht="17.25" customHeight="1">
      <c r="A34" s="100"/>
      <c r="B34" s="100"/>
      <c r="C34" s="100" t="s">
        <v>18</v>
      </c>
      <c r="D34" s="100"/>
      <c r="E34" s="29"/>
      <c r="F34" s="29"/>
      <c r="G34" s="116">
        <v>-12417</v>
      </c>
      <c r="H34" s="30"/>
      <c r="I34" s="18">
        <v>0</v>
      </c>
      <c r="J34" s="30"/>
      <c r="K34" s="114">
        <v>-12417</v>
      </c>
      <c r="L34" s="30"/>
      <c r="M34" s="18">
        <v>0</v>
      </c>
    </row>
    <row r="35" spans="1:20" s="21" customFormat="1" ht="17.25" customHeight="1">
      <c r="B35" s="100" t="s">
        <v>80</v>
      </c>
      <c r="C35" s="100"/>
      <c r="D35" s="100"/>
      <c r="E35" s="100"/>
      <c r="F35" s="100"/>
      <c r="G35" s="100"/>
      <c r="H35" s="100"/>
      <c r="I35" s="151"/>
      <c r="J35" s="29"/>
      <c r="K35" s="111"/>
      <c r="L35" s="29"/>
      <c r="M35" s="151"/>
    </row>
    <row r="36" spans="1:20" s="21" customFormat="1" ht="17.25" customHeight="1">
      <c r="A36" s="148" t="s">
        <v>115</v>
      </c>
      <c r="B36" s="100"/>
      <c r="C36" s="100" t="s">
        <v>112</v>
      </c>
      <c r="D36" s="100"/>
      <c r="E36" s="100"/>
      <c r="F36" s="100"/>
      <c r="G36" s="18">
        <v>73990</v>
      </c>
      <c r="H36" s="100"/>
      <c r="I36" s="18">
        <v>13196</v>
      </c>
      <c r="J36" s="29"/>
      <c r="K36" s="18">
        <v>74890</v>
      </c>
      <c r="L36" s="29"/>
      <c r="M36" s="18">
        <v>24009</v>
      </c>
    </row>
    <row r="37" spans="1:20" s="21" customFormat="1" ht="17.25" customHeight="1">
      <c r="A37" s="148"/>
      <c r="B37" s="100"/>
      <c r="C37" s="100" t="s">
        <v>146</v>
      </c>
      <c r="D37" s="100"/>
      <c r="E37" s="100"/>
      <c r="F37" s="100"/>
      <c r="G37" s="18">
        <v>-82046</v>
      </c>
      <c r="H37" s="100"/>
      <c r="I37" s="18">
        <v>0</v>
      </c>
      <c r="J37" s="29"/>
      <c r="K37" s="18">
        <v>-82046</v>
      </c>
      <c r="L37" s="29"/>
      <c r="M37" s="18">
        <v>0</v>
      </c>
    </row>
    <row r="38" spans="1:20" s="21" customFormat="1" ht="17.25" customHeight="1">
      <c r="A38" s="148" t="s">
        <v>115</v>
      </c>
      <c r="B38" s="100"/>
      <c r="C38" s="100" t="s">
        <v>24</v>
      </c>
      <c r="D38" s="100"/>
      <c r="E38" s="101"/>
      <c r="F38" s="100"/>
      <c r="G38" s="18">
        <v>-10064</v>
      </c>
      <c r="H38" s="18"/>
      <c r="I38" s="18">
        <v>-12528</v>
      </c>
      <c r="J38" s="30"/>
      <c r="K38" s="18">
        <v>-12324</v>
      </c>
      <c r="L38" s="30"/>
      <c r="M38" s="18">
        <v>-12322</v>
      </c>
    </row>
    <row r="39" spans="1:20" s="21" customFormat="1" ht="17.25" customHeight="1">
      <c r="A39" s="148"/>
      <c r="B39" s="100"/>
      <c r="C39" s="100" t="s">
        <v>121</v>
      </c>
      <c r="D39" s="100"/>
      <c r="E39" s="101"/>
      <c r="F39" s="100"/>
      <c r="G39" s="18">
        <v>-18918</v>
      </c>
      <c r="H39" s="18"/>
      <c r="I39" s="18">
        <v>359088</v>
      </c>
      <c r="J39" s="30"/>
      <c r="K39" s="18">
        <v>-22470</v>
      </c>
      <c r="L39" s="30"/>
      <c r="M39" s="18">
        <v>355392</v>
      </c>
    </row>
    <row r="40" spans="1:20" s="21" customFormat="1" ht="17.25" customHeight="1">
      <c r="A40" s="148" t="s">
        <v>115</v>
      </c>
      <c r="B40" s="100"/>
      <c r="C40" s="100" t="s">
        <v>25</v>
      </c>
      <c r="D40" s="100"/>
      <c r="E40" s="101"/>
      <c r="F40" s="100"/>
      <c r="G40" s="118">
        <v>-21168</v>
      </c>
      <c r="H40" s="18"/>
      <c r="I40" s="118">
        <v>15135</v>
      </c>
      <c r="J40" s="30"/>
      <c r="K40" s="121">
        <v>-20194</v>
      </c>
      <c r="L40" s="30"/>
      <c r="M40" s="118">
        <v>15016</v>
      </c>
    </row>
    <row r="41" spans="1:20" s="37" customFormat="1" ht="17.25" customHeight="1">
      <c r="A41" s="148" t="s">
        <v>183</v>
      </c>
      <c r="B41" s="100"/>
      <c r="C41" s="100"/>
      <c r="D41" s="100"/>
      <c r="E41" s="101"/>
      <c r="F41" s="100"/>
      <c r="G41" s="18">
        <v>173419</v>
      </c>
      <c r="H41" s="18"/>
      <c r="I41" s="116">
        <v>-87069</v>
      </c>
      <c r="J41" s="18"/>
      <c r="K41" s="114">
        <v>167066</v>
      </c>
      <c r="L41" s="18"/>
      <c r="M41" s="116">
        <v>-94487</v>
      </c>
      <c r="N41" s="35">
        <f>SUM(G27:G40)-G41</f>
        <v>0</v>
      </c>
      <c r="P41" s="31">
        <f>SUM(I27:I40)-I41</f>
        <v>0</v>
      </c>
      <c r="R41" s="32">
        <f>SUM(K27:K40)-K41</f>
        <v>0</v>
      </c>
      <c r="T41" s="31">
        <f>SUM(M27:M40)-M41</f>
        <v>0</v>
      </c>
    </row>
    <row r="42" spans="1:20" s="36" customFormat="1" ht="17.25" customHeight="1">
      <c r="A42" s="148" t="s">
        <v>160</v>
      </c>
      <c r="B42" s="100"/>
      <c r="C42" s="100"/>
      <c r="D42" s="100"/>
      <c r="E42" s="101"/>
      <c r="F42" s="100"/>
      <c r="G42" s="18">
        <v>-19303</v>
      </c>
      <c r="H42" s="18"/>
      <c r="I42" s="18">
        <v>-24354</v>
      </c>
      <c r="J42" s="18"/>
      <c r="K42" s="114">
        <v>-18110</v>
      </c>
      <c r="L42" s="18"/>
      <c r="M42" s="18">
        <v>-23431</v>
      </c>
      <c r="N42" s="32"/>
      <c r="P42" s="32"/>
      <c r="R42" s="32"/>
      <c r="T42" s="32"/>
    </row>
    <row r="43" spans="1:20" s="36" customFormat="1" ht="17.25" customHeight="1">
      <c r="A43" s="148" t="s">
        <v>142</v>
      </c>
      <c r="B43" s="100"/>
      <c r="C43" s="100"/>
      <c r="D43" s="100"/>
      <c r="E43" s="101"/>
      <c r="F43" s="100"/>
      <c r="G43" s="18">
        <v>0</v>
      </c>
      <c r="H43" s="18"/>
      <c r="I43" s="18">
        <v>-601</v>
      </c>
      <c r="J43" s="18"/>
      <c r="K43" s="114">
        <v>0</v>
      </c>
      <c r="L43" s="18"/>
      <c r="M43" s="18">
        <v>-601</v>
      </c>
      <c r="N43" s="32"/>
      <c r="P43" s="32"/>
      <c r="R43" s="32"/>
      <c r="T43" s="32"/>
    </row>
    <row r="44" spans="1:20" s="36" customFormat="1" ht="17.25" customHeight="1">
      <c r="A44" s="149" t="s">
        <v>195</v>
      </c>
      <c r="B44" s="149"/>
      <c r="C44" s="149"/>
      <c r="D44" s="100"/>
      <c r="E44" s="101"/>
      <c r="F44" s="100"/>
      <c r="G44" s="119">
        <v>154116</v>
      </c>
      <c r="H44" s="18"/>
      <c r="I44" s="150">
        <v>-112024</v>
      </c>
      <c r="J44" s="18"/>
      <c r="K44" s="122">
        <v>148956</v>
      </c>
      <c r="L44" s="18"/>
      <c r="M44" s="150">
        <v>-118519</v>
      </c>
      <c r="N44" s="32">
        <f>SUM(G41:G43)-G44</f>
        <v>0</v>
      </c>
      <c r="P44" s="32">
        <f>SUM(I41:I43)-I44</f>
        <v>0</v>
      </c>
      <c r="R44" s="32">
        <f>SUM(K41:K43)-K44</f>
        <v>0</v>
      </c>
      <c r="T44" s="32">
        <f>SUM(M41:M43)-M44</f>
        <v>0</v>
      </c>
    </row>
    <row r="45" spans="1:20" s="36" customFormat="1" ht="17.25" customHeight="1">
      <c r="A45" s="149"/>
      <c r="B45" s="149"/>
      <c r="C45" s="149"/>
      <c r="D45" s="100"/>
      <c r="E45" s="101"/>
      <c r="F45" s="100"/>
      <c r="G45" s="18"/>
      <c r="H45" s="18"/>
      <c r="I45" s="116"/>
      <c r="J45" s="18"/>
      <c r="K45" s="114"/>
      <c r="L45" s="18"/>
      <c r="M45" s="116"/>
      <c r="N45" s="32"/>
      <c r="P45" s="32"/>
      <c r="R45" s="32"/>
      <c r="T45" s="32"/>
    </row>
    <row r="46" spans="1:20" s="36" customFormat="1">
      <c r="C46" s="37"/>
      <c r="D46" s="37"/>
      <c r="E46" s="37"/>
      <c r="F46" s="37"/>
      <c r="G46" s="37"/>
      <c r="H46" s="37"/>
      <c r="I46" s="37"/>
      <c r="J46" s="37"/>
      <c r="K46" s="42"/>
      <c r="L46" s="37"/>
      <c r="M46" s="95" t="s">
        <v>89</v>
      </c>
    </row>
    <row r="47" spans="1:20" s="36" customFormat="1">
      <c r="C47" s="37"/>
      <c r="D47" s="37"/>
      <c r="E47" s="37"/>
      <c r="F47" s="37"/>
      <c r="G47" s="37"/>
      <c r="H47" s="37"/>
      <c r="I47" s="37"/>
      <c r="J47" s="37"/>
      <c r="K47" s="42"/>
      <c r="L47" s="37"/>
      <c r="M47" s="95" t="s">
        <v>90</v>
      </c>
    </row>
    <row r="48" spans="1:20" s="38" customFormat="1" ht="22.15" customHeight="1">
      <c r="A48" s="219" t="s">
        <v>184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</row>
    <row r="49" spans="1:13" s="38" customFormat="1" ht="22.15" customHeight="1">
      <c r="A49" s="221" t="s">
        <v>0</v>
      </c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</row>
    <row r="50" spans="1:13" s="38" customFormat="1" ht="22.15" customHeight="1">
      <c r="A50" s="221" t="s">
        <v>70</v>
      </c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</row>
    <row r="51" spans="1:13" s="38" customFormat="1" ht="22.15" customHeight="1">
      <c r="A51" s="234" t="s">
        <v>177</v>
      </c>
      <c r="B51" s="234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4"/>
    </row>
    <row r="52" spans="1:13" s="21" customFormat="1" ht="3.75" customHeight="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6"/>
      <c r="L52" s="43"/>
      <c r="M52" s="43"/>
    </row>
    <row r="53" spans="1:13" s="96" customFormat="1" ht="16.5" customHeight="1">
      <c r="A53" s="100"/>
      <c r="B53" s="100"/>
      <c r="C53" s="100"/>
      <c r="D53" s="100"/>
      <c r="E53" s="100"/>
      <c r="F53" s="100"/>
      <c r="G53" s="180"/>
      <c r="H53" s="180"/>
      <c r="I53" s="180"/>
      <c r="J53" s="180"/>
      <c r="K53" s="117"/>
      <c r="L53" s="180"/>
      <c r="M53" s="181" t="s">
        <v>95</v>
      </c>
    </row>
    <row r="54" spans="1:13" s="96" customFormat="1" ht="16.5" customHeight="1">
      <c r="A54" s="100"/>
      <c r="B54" s="100"/>
      <c r="C54" s="100"/>
      <c r="D54" s="100"/>
      <c r="E54" s="100"/>
      <c r="F54" s="100"/>
      <c r="G54" s="235" t="s">
        <v>1</v>
      </c>
      <c r="H54" s="235"/>
      <c r="I54" s="235"/>
      <c r="J54" s="101"/>
      <c r="K54" s="235" t="s">
        <v>2</v>
      </c>
      <c r="L54" s="235"/>
      <c r="M54" s="235"/>
    </row>
    <row r="55" spans="1:13" s="105" customFormat="1" ht="16.5" customHeight="1">
      <c r="A55" s="29"/>
      <c r="B55" s="29"/>
      <c r="C55" s="29"/>
      <c r="D55" s="29"/>
      <c r="E55" s="101" t="s">
        <v>3</v>
      </c>
      <c r="F55" s="29"/>
      <c r="G55" s="102">
        <v>2567</v>
      </c>
      <c r="H55" s="104"/>
      <c r="I55" s="102">
        <v>2566</v>
      </c>
      <c r="J55" s="104"/>
      <c r="K55" s="102">
        <v>2567</v>
      </c>
      <c r="L55" s="104"/>
      <c r="M55" s="102">
        <v>2566</v>
      </c>
    </row>
    <row r="56" spans="1:13" s="96" customFormat="1" ht="16.5" customHeight="1">
      <c r="A56" s="110" t="s">
        <v>81</v>
      </c>
      <c r="B56" s="100"/>
      <c r="C56" s="100"/>
      <c r="D56" s="100"/>
      <c r="E56" s="101"/>
      <c r="F56" s="100"/>
      <c r="H56" s="18"/>
      <c r="I56" s="30"/>
      <c r="J56" s="30"/>
      <c r="K56" s="109"/>
      <c r="L56" s="30"/>
      <c r="M56" s="30"/>
    </row>
    <row r="57" spans="1:13" s="96" customFormat="1" ht="16.5" customHeight="1">
      <c r="A57" s="100"/>
      <c r="C57" s="100" t="s">
        <v>82</v>
      </c>
      <c r="E57" s="101"/>
      <c r="F57" s="100"/>
      <c r="G57" s="18">
        <v>-140</v>
      </c>
      <c r="H57" s="18"/>
      <c r="I57" s="18">
        <v>-28</v>
      </c>
      <c r="J57" s="30"/>
      <c r="K57" s="114">
        <v>-98</v>
      </c>
      <c r="L57" s="30"/>
      <c r="M57" s="18">
        <v>-17</v>
      </c>
    </row>
    <row r="58" spans="1:13" s="96" customFormat="1" ht="16.5" hidden="1" customHeight="1">
      <c r="C58" s="100" t="s">
        <v>185</v>
      </c>
      <c r="E58" s="101"/>
      <c r="F58" s="100"/>
      <c r="G58" s="18">
        <v>0</v>
      </c>
      <c r="H58" s="18"/>
      <c r="I58" s="18">
        <v>0</v>
      </c>
      <c r="J58" s="30"/>
      <c r="K58" s="114">
        <v>0</v>
      </c>
      <c r="L58" s="30"/>
      <c r="M58" s="18">
        <v>0</v>
      </c>
    </row>
    <row r="59" spans="1:13" s="96" customFormat="1" ht="16.5" customHeight="1">
      <c r="C59" s="100" t="s">
        <v>186</v>
      </c>
      <c r="E59" s="101"/>
      <c r="F59" s="100"/>
      <c r="G59" s="18">
        <v>0</v>
      </c>
      <c r="H59" s="18"/>
      <c r="I59" s="114">
        <v>-79079</v>
      </c>
      <c r="J59" s="30"/>
      <c r="K59" s="18">
        <v>0</v>
      </c>
      <c r="L59" s="30"/>
      <c r="M59" s="114">
        <v>-79079</v>
      </c>
    </row>
    <row r="60" spans="1:13" s="96" customFormat="1" ht="16.5" customHeight="1">
      <c r="C60" s="100" t="s">
        <v>187</v>
      </c>
      <c r="E60" s="101"/>
      <c r="F60" s="100"/>
      <c r="G60" s="18">
        <v>-644</v>
      </c>
      <c r="H60" s="18"/>
      <c r="I60" s="18">
        <v>-206</v>
      </c>
      <c r="J60" s="30"/>
      <c r="K60" s="114">
        <v>-496</v>
      </c>
      <c r="L60" s="30"/>
      <c r="M60" s="18">
        <v>-183</v>
      </c>
    </row>
    <row r="61" spans="1:13" s="96" customFormat="1" ht="16.5" customHeight="1">
      <c r="C61" s="100" t="s">
        <v>109</v>
      </c>
      <c r="E61" s="101"/>
      <c r="F61" s="100"/>
      <c r="G61" s="18">
        <v>579</v>
      </c>
      <c r="H61" s="18"/>
      <c r="I61" s="18">
        <v>629</v>
      </c>
      <c r="J61" s="30"/>
      <c r="K61" s="114">
        <v>499</v>
      </c>
      <c r="L61" s="30"/>
      <c r="M61" s="18">
        <v>606</v>
      </c>
    </row>
    <row r="62" spans="1:13" s="96" customFormat="1" ht="16.5" hidden="1" customHeight="1">
      <c r="C62" s="100" t="s">
        <v>188</v>
      </c>
      <c r="E62" s="101"/>
      <c r="F62" s="100"/>
      <c r="G62" s="18"/>
      <c r="H62" s="18"/>
      <c r="I62" s="18">
        <v>0</v>
      </c>
      <c r="J62" s="30"/>
      <c r="K62" s="114"/>
      <c r="L62" s="30"/>
      <c r="M62" s="18">
        <v>0</v>
      </c>
    </row>
    <row r="63" spans="1:13" s="96" customFormat="1" ht="16.5" customHeight="1">
      <c r="C63" s="100" t="s">
        <v>198</v>
      </c>
      <c r="E63" s="101"/>
      <c r="F63" s="100"/>
      <c r="G63" s="18">
        <v>1171</v>
      </c>
      <c r="H63" s="18"/>
      <c r="I63" s="18">
        <v>0</v>
      </c>
      <c r="J63" s="30"/>
      <c r="K63" s="114">
        <v>1171</v>
      </c>
      <c r="L63" s="30"/>
      <c r="M63" s="18">
        <v>0</v>
      </c>
    </row>
    <row r="64" spans="1:13" s="96" customFormat="1" ht="16.5" hidden="1" customHeight="1">
      <c r="C64" s="100" t="s">
        <v>189</v>
      </c>
      <c r="E64" s="101"/>
      <c r="F64" s="100"/>
      <c r="G64" s="18"/>
      <c r="H64" s="18"/>
      <c r="I64" s="18">
        <v>0</v>
      </c>
      <c r="J64" s="30"/>
      <c r="K64" s="114"/>
      <c r="L64" s="30"/>
      <c r="M64" s="18">
        <v>0</v>
      </c>
    </row>
    <row r="65" spans="1:20" s="96" customFormat="1" ht="16.5" customHeight="1">
      <c r="A65" s="110"/>
      <c r="B65" s="110"/>
      <c r="C65" s="110" t="s">
        <v>190</v>
      </c>
      <c r="D65" s="100"/>
      <c r="E65" s="100"/>
      <c r="F65" s="100"/>
      <c r="G65" s="119">
        <v>966</v>
      </c>
      <c r="H65" s="18"/>
      <c r="I65" s="119">
        <v>-78684</v>
      </c>
      <c r="J65" s="30"/>
      <c r="K65" s="122">
        <v>1076</v>
      </c>
      <c r="L65" s="30"/>
      <c r="M65" s="119">
        <v>-78673</v>
      </c>
      <c r="N65" s="147">
        <f>SUM(G57:G63)-G65</f>
        <v>0</v>
      </c>
      <c r="P65" s="147">
        <f>SUM(I57:I63)-I65</f>
        <v>0</v>
      </c>
      <c r="R65" s="147">
        <f>SUM(K57:K63)-K65</f>
        <v>0</v>
      </c>
      <c r="T65" s="147">
        <f>SUM(M57:M63)-M65</f>
        <v>0</v>
      </c>
    </row>
    <row r="66" spans="1:20" s="96" customFormat="1" ht="16.5" customHeight="1">
      <c r="A66" s="110" t="s">
        <v>83</v>
      </c>
      <c r="B66" s="100"/>
      <c r="C66" s="100"/>
      <c r="D66" s="100"/>
      <c r="E66" s="100"/>
      <c r="F66" s="100"/>
      <c r="H66" s="18"/>
      <c r="I66" s="30"/>
      <c r="J66" s="30"/>
      <c r="K66" s="114"/>
      <c r="L66" s="30"/>
      <c r="M66" s="30"/>
    </row>
    <row r="67" spans="1:20" s="96" customFormat="1" ht="16.5" customHeight="1">
      <c r="A67" s="100"/>
      <c r="B67" s="100"/>
      <c r="C67" s="100" t="s">
        <v>125</v>
      </c>
      <c r="D67" s="100"/>
      <c r="E67" s="100"/>
      <c r="F67" s="100"/>
      <c r="G67" s="18">
        <v>-13631</v>
      </c>
      <c r="H67" s="18"/>
      <c r="I67" s="18">
        <v>191009</v>
      </c>
      <c r="J67" s="30"/>
      <c r="K67" s="114">
        <v>-16323</v>
      </c>
      <c r="L67" s="30"/>
      <c r="M67" s="18">
        <v>192467</v>
      </c>
    </row>
    <row r="68" spans="1:20" s="96" customFormat="1" ht="16.5" customHeight="1">
      <c r="C68" s="100" t="s">
        <v>133</v>
      </c>
      <c r="D68" s="100"/>
      <c r="E68" s="100"/>
      <c r="F68" s="100"/>
      <c r="G68" s="18"/>
      <c r="H68" s="18"/>
      <c r="I68" s="30"/>
      <c r="J68" s="30"/>
      <c r="K68" s="114"/>
      <c r="L68" s="30"/>
      <c r="M68" s="30"/>
    </row>
    <row r="69" spans="1:20" s="96" customFormat="1" ht="16.5" customHeight="1">
      <c r="C69" s="100"/>
      <c r="D69" s="100" t="s">
        <v>134</v>
      </c>
      <c r="E69" s="100"/>
      <c r="F69" s="100"/>
      <c r="G69" s="18">
        <v>0</v>
      </c>
      <c r="H69" s="18"/>
      <c r="I69" s="18">
        <v>12132</v>
      </c>
      <c r="J69" s="18"/>
      <c r="K69" s="18">
        <v>0</v>
      </c>
      <c r="L69" s="18"/>
      <c r="M69" s="18">
        <v>12132</v>
      </c>
    </row>
    <row r="70" spans="1:20" s="96" customFormat="1" ht="16.5" customHeight="1">
      <c r="C70" s="100" t="s">
        <v>114</v>
      </c>
      <c r="D70" s="100"/>
      <c r="E70" s="100"/>
      <c r="F70" s="100"/>
      <c r="G70" s="18">
        <v>-72684</v>
      </c>
      <c r="H70" s="18"/>
      <c r="I70" s="18">
        <v>-5556</v>
      </c>
      <c r="J70" s="30"/>
      <c r="K70" s="114">
        <v>-72684</v>
      </c>
      <c r="L70" s="30"/>
      <c r="M70" s="18">
        <v>-5556</v>
      </c>
    </row>
    <row r="71" spans="1:20" s="96" customFormat="1" ht="16.5" customHeight="1">
      <c r="C71" s="100" t="s">
        <v>191</v>
      </c>
      <c r="D71" s="100"/>
      <c r="E71" s="100"/>
      <c r="F71" s="100"/>
      <c r="G71" s="18">
        <v>-4396</v>
      </c>
      <c r="H71" s="18"/>
      <c r="I71" s="18">
        <v>-2363</v>
      </c>
      <c r="J71" s="30"/>
      <c r="K71" s="114">
        <v>-4081</v>
      </c>
      <c r="L71" s="30"/>
      <c r="M71" s="18">
        <v>-1975</v>
      </c>
    </row>
    <row r="72" spans="1:20" s="96" customFormat="1" ht="16.5" customHeight="1">
      <c r="C72" s="100" t="s">
        <v>108</v>
      </c>
      <c r="D72" s="100"/>
      <c r="E72" s="100"/>
      <c r="F72" s="100"/>
      <c r="G72" s="18">
        <v>-647</v>
      </c>
      <c r="H72" s="18"/>
      <c r="I72" s="18">
        <v>-510</v>
      </c>
      <c r="J72" s="30"/>
      <c r="K72" s="114">
        <v>-603</v>
      </c>
      <c r="L72" s="30"/>
      <c r="M72" s="18">
        <v>-515</v>
      </c>
    </row>
    <row r="73" spans="1:20" s="96" customFormat="1" ht="16.5" customHeight="1">
      <c r="C73" s="100" t="s">
        <v>179</v>
      </c>
      <c r="D73" s="100"/>
      <c r="E73" s="100"/>
      <c r="F73" s="100"/>
      <c r="G73" s="18">
        <v>-53766</v>
      </c>
      <c r="H73" s="18"/>
      <c r="I73" s="18">
        <v>-61790</v>
      </c>
      <c r="J73" s="30"/>
      <c r="K73" s="114">
        <v>-53766</v>
      </c>
      <c r="L73" s="30"/>
      <c r="M73" s="18">
        <v>-61790</v>
      </c>
    </row>
    <row r="74" spans="1:20" s="96" customFormat="1" ht="16.5" hidden="1" customHeight="1">
      <c r="C74" s="100" t="s">
        <v>197</v>
      </c>
      <c r="D74" s="100"/>
      <c r="E74" s="100"/>
      <c r="F74" s="100"/>
      <c r="G74" s="18"/>
      <c r="H74" s="18"/>
      <c r="I74" s="18"/>
      <c r="J74" s="30"/>
      <c r="K74" s="114"/>
      <c r="L74" s="30"/>
      <c r="M74" s="18"/>
    </row>
    <row r="75" spans="1:20" s="96" customFormat="1" ht="16.5" hidden="1" customHeight="1">
      <c r="C75" s="100"/>
      <c r="D75" s="100" t="s">
        <v>76</v>
      </c>
      <c r="E75" s="100"/>
      <c r="F75" s="100"/>
      <c r="G75" s="18"/>
      <c r="H75" s="18"/>
      <c r="I75" s="18">
        <v>0</v>
      </c>
      <c r="J75" s="30"/>
      <c r="K75" s="114"/>
      <c r="L75" s="30"/>
      <c r="M75" s="18">
        <v>0</v>
      </c>
    </row>
    <row r="76" spans="1:20" s="96" customFormat="1" ht="16.5" customHeight="1">
      <c r="A76" s="110"/>
      <c r="B76" s="110"/>
      <c r="C76" s="110" t="s">
        <v>192</v>
      </c>
      <c r="D76" s="100"/>
      <c r="E76" s="100"/>
      <c r="F76" s="100"/>
      <c r="G76" s="119">
        <v>-145124</v>
      </c>
      <c r="H76" s="18"/>
      <c r="I76" s="119">
        <v>132922</v>
      </c>
      <c r="J76" s="30"/>
      <c r="K76" s="122">
        <v>-147457</v>
      </c>
      <c r="L76" s="30"/>
      <c r="M76" s="119">
        <v>134763</v>
      </c>
      <c r="N76" s="147">
        <f>SUM(G67:G73)-G76</f>
        <v>0</v>
      </c>
      <c r="P76" s="147">
        <f>SUM(I67:I75)-I76</f>
        <v>0</v>
      </c>
      <c r="R76" s="147">
        <f>SUM(K67:K75)-K76</f>
        <v>0</v>
      </c>
      <c r="T76" s="147">
        <f>SUM(M67:M73)-M76</f>
        <v>0</v>
      </c>
    </row>
    <row r="77" spans="1:20" s="96" customFormat="1" ht="16.5" customHeight="1">
      <c r="A77" s="110" t="s">
        <v>103</v>
      </c>
      <c r="B77" s="100"/>
      <c r="C77" s="100"/>
      <c r="D77" s="100"/>
      <c r="E77" s="100"/>
      <c r="F77" s="100"/>
      <c r="G77" s="18">
        <v>9958</v>
      </c>
      <c r="H77" s="18"/>
      <c r="I77" s="116">
        <v>-57786</v>
      </c>
      <c r="J77" s="30"/>
      <c r="K77" s="114">
        <v>2575</v>
      </c>
      <c r="L77" s="30"/>
      <c r="M77" s="116">
        <v>-62429</v>
      </c>
      <c r="N77" s="147">
        <f>G44+G65+G76-G77</f>
        <v>0</v>
      </c>
      <c r="P77" s="147">
        <f>I44+I65+I76-I77</f>
        <v>0</v>
      </c>
      <c r="R77" s="147">
        <f>K44+K65+K76-K77</f>
        <v>0</v>
      </c>
      <c r="T77" s="147">
        <f>M44+M65+M76-M77</f>
        <v>0</v>
      </c>
    </row>
    <row r="78" spans="1:20" s="96" customFormat="1" ht="16.5" customHeight="1">
      <c r="A78" s="148" t="s">
        <v>101</v>
      </c>
      <c r="B78" s="100"/>
      <c r="C78" s="100"/>
      <c r="D78" s="100"/>
      <c r="E78" s="100"/>
      <c r="F78" s="100"/>
      <c r="G78" s="18">
        <v>174536</v>
      </c>
      <c r="H78" s="18"/>
      <c r="I78" s="18">
        <v>127063</v>
      </c>
      <c r="J78" s="30"/>
      <c r="K78" s="114">
        <v>161886</v>
      </c>
      <c r="L78" s="30"/>
      <c r="M78" s="18">
        <v>125152</v>
      </c>
    </row>
    <row r="79" spans="1:20" s="96" customFormat="1" ht="16.5" customHeight="1" thickBot="1">
      <c r="A79" s="108" t="s">
        <v>102</v>
      </c>
      <c r="B79" s="100"/>
      <c r="C79" s="100"/>
      <c r="D79" s="100"/>
      <c r="E79" s="100"/>
      <c r="F79" s="100"/>
      <c r="G79" s="120">
        <v>184494</v>
      </c>
      <c r="H79" s="18"/>
      <c r="I79" s="146">
        <v>69277</v>
      </c>
      <c r="J79" s="30"/>
      <c r="K79" s="123">
        <v>164461</v>
      </c>
      <c r="L79" s="30"/>
      <c r="M79" s="146">
        <v>62723</v>
      </c>
      <c r="N79" s="147">
        <f>SUM(G77:G78)-G79</f>
        <v>0</v>
      </c>
      <c r="P79" s="147">
        <f>SUM(I77:I78)-I79</f>
        <v>0</v>
      </c>
      <c r="R79" s="147">
        <f>SUM(K77:K78)-K79</f>
        <v>0</v>
      </c>
      <c r="T79" s="147">
        <f>SUM(M77:M78)-M79</f>
        <v>0</v>
      </c>
    </row>
    <row r="80" spans="1:20" s="96" customFormat="1" ht="6.75" customHeight="1" thickTop="1">
      <c r="A80" s="108"/>
      <c r="B80" s="100"/>
      <c r="C80" s="100"/>
      <c r="D80" s="100"/>
      <c r="E80" s="100"/>
      <c r="F80" s="100"/>
      <c r="H80" s="18"/>
      <c r="I80" s="30"/>
      <c r="J80" s="30"/>
      <c r="K80" s="109"/>
      <c r="L80" s="30"/>
      <c r="M80" s="30"/>
    </row>
    <row r="81" spans="1:13" s="96" customFormat="1" ht="16.5" customHeight="1">
      <c r="A81" s="110" t="s">
        <v>71</v>
      </c>
      <c r="B81" s="100"/>
      <c r="C81" s="100"/>
      <c r="D81" s="100"/>
      <c r="E81" s="100"/>
      <c r="F81" s="100"/>
      <c r="H81" s="100"/>
      <c r="I81" s="30"/>
      <c r="J81" s="29"/>
      <c r="K81" s="109"/>
      <c r="L81" s="29"/>
      <c r="M81" s="29"/>
    </row>
    <row r="82" spans="1:13" s="96" customFormat="1" ht="16.5" customHeight="1">
      <c r="A82" s="182"/>
      <c r="B82" s="100" t="s">
        <v>72</v>
      </c>
      <c r="C82" s="100"/>
      <c r="D82" s="100"/>
      <c r="E82" s="100"/>
      <c r="F82" s="100"/>
      <c r="H82" s="100"/>
      <c r="I82" s="29"/>
      <c r="J82" s="29"/>
      <c r="K82" s="109"/>
      <c r="L82" s="29"/>
      <c r="M82" s="29"/>
    </row>
    <row r="83" spans="1:13" s="96" customFormat="1" ht="16.5" customHeight="1">
      <c r="A83" s="182"/>
      <c r="B83" s="100"/>
      <c r="C83" s="112" t="s">
        <v>193</v>
      </c>
      <c r="D83" s="100"/>
      <c r="E83" s="100"/>
      <c r="F83" s="100"/>
      <c r="G83" s="183">
        <v>0</v>
      </c>
      <c r="H83" s="100"/>
      <c r="I83" s="18">
        <v>620992</v>
      </c>
      <c r="J83" s="29"/>
      <c r="K83" s="183">
        <v>0</v>
      </c>
      <c r="L83" s="29"/>
      <c r="M83" s="18">
        <v>620992</v>
      </c>
    </row>
    <row r="84" spans="1:13" s="113" customFormat="1" ht="16.5" customHeight="1">
      <c r="A84" s="112"/>
      <c r="B84" s="112"/>
      <c r="C84" s="112" t="s">
        <v>200</v>
      </c>
      <c r="D84" s="112"/>
      <c r="E84" s="112"/>
      <c r="F84" s="112"/>
      <c r="G84" s="179">
        <v>1311</v>
      </c>
      <c r="H84" s="179"/>
      <c r="I84" s="18">
        <v>27</v>
      </c>
      <c r="J84" s="184"/>
      <c r="K84" s="183">
        <v>1311</v>
      </c>
      <c r="L84" s="184"/>
      <c r="M84" s="18">
        <v>27</v>
      </c>
    </row>
    <row r="85" spans="1:13" s="105" customFormat="1" ht="13.5" customHeight="1">
      <c r="G85" s="106"/>
      <c r="H85" s="106"/>
      <c r="I85" s="106"/>
      <c r="J85" s="106"/>
      <c r="K85" s="107"/>
      <c r="M85" s="106"/>
    </row>
    <row r="86" spans="1:13" s="36" customFormat="1" ht="18" customHeight="1">
      <c r="A86" s="223"/>
      <c r="B86" s="223"/>
      <c r="C86" s="223"/>
      <c r="D86" s="223"/>
      <c r="E86" s="223"/>
      <c r="F86" s="223"/>
      <c r="G86" s="223"/>
      <c r="H86" s="223"/>
      <c r="I86" s="223"/>
      <c r="J86" s="223"/>
      <c r="K86" s="223"/>
      <c r="L86" s="223"/>
      <c r="M86" s="223"/>
    </row>
    <row r="87" spans="1:13" ht="17.25" customHeight="1">
      <c r="A87" s="223" t="s">
        <v>127</v>
      </c>
      <c r="B87" s="223"/>
      <c r="C87" s="223"/>
      <c r="D87" s="223"/>
      <c r="E87" s="223"/>
      <c r="F87" s="223"/>
      <c r="G87" s="223"/>
      <c r="H87" s="223"/>
      <c r="I87" s="223"/>
      <c r="J87" s="223"/>
      <c r="K87" s="223"/>
      <c r="L87" s="223"/>
      <c r="M87" s="223"/>
    </row>
    <row r="88" spans="1:13" ht="17.25" customHeight="1">
      <c r="A88" s="223" t="s">
        <v>128</v>
      </c>
      <c r="B88" s="223"/>
      <c r="C88" s="223"/>
      <c r="D88" s="223"/>
      <c r="E88" s="223"/>
      <c r="F88" s="223"/>
      <c r="G88" s="223"/>
      <c r="H88" s="223"/>
      <c r="I88" s="223"/>
      <c r="J88" s="223"/>
      <c r="K88" s="223"/>
      <c r="L88" s="223"/>
      <c r="M88" s="223"/>
    </row>
    <row r="89" spans="1:13" ht="17.25" customHeight="1">
      <c r="A89" s="223" t="s">
        <v>130</v>
      </c>
      <c r="B89" s="223"/>
      <c r="C89" s="223"/>
      <c r="D89" s="223"/>
      <c r="E89" s="223"/>
      <c r="F89" s="223"/>
      <c r="G89" s="223"/>
      <c r="H89" s="223"/>
      <c r="I89" s="223"/>
      <c r="J89" s="223"/>
      <c r="K89" s="223"/>
      <c r="L89" s="223"/>
      <c r="M89" s="223"/>
    </row>
  </sheetData>
  <mergeCells count="16">
    <mergeCell ref="A86:M86"/>
    <mergeCell ref="A87:M87"/>
    <mergeCell ref="A88:M88"/>
    <mergeCell ref="A89:M89"/>
    <mergeCell ref="A48:M48"/>
    <mergeCell ref="A49:M49"/>
    <mergeCell ref="A50:M50"/>
    <mergeCell ref="A51:M51"/>
    <mergeCell ref="G54:I54"/>
    <mergeCell ref="K54:M54"/>
    <mergeCell ref="A3:M3"/>
    <mergeCell ref="A4:M4"/>
    <mergeCell ref="A5:M5"/>
    <mergeCell ref="A6:M6"/>
    <mergeCell ref="G9:I9"/>
    <mergeCell ref="K9:M9"/>
  </mergeCells>
  <printOptions horizontalCentered="1"/>
  <pageMargins left="0.70866141732283472" right="0.43307086614173229" top="0.51181102362204722" bottom="0.43307086614173229" header="0.27559055118110237" footer="0.55118110236220474"/>
  <pageSetup paperSize="9" scale="94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prem.a</cp:lastModifiedBy>
  <cp:lastPrinted>2024-08-02T14:56:56Z</cp:lastPrinted>
  <dcterms:created xsi:type="dcterms:W3CDTF">2020-03-27T04:14:02Z</dcterms:created>
  <dcterms:modified xsi:type="dcterms:W3CDTF">2024-08-08T08:47:17Z</dcterms:modified>
</cp:coreProperties>
</file>